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Леон\Downloads\"/>
    </mc:Choice>
  </mc:AlternateContent>
  <xr:revisionPtr revIDLastSave="0" documentId="8_{A9B05F5F-D839-41B6-9131-E2D7F4C33D31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Шаблон финансовой модели Создай" sheetId="1" r:id="rId1"/>
    <sheet name="Инвест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k771MynV8emqsVQk16wBNAuZ/LtS0884oD3NFNmmE9U="/>
    </ext>
  </extLst>
</workbook>
</file>

<file path=xl/calcChain.xml><?xml version="1.0" encoding="utf-8"?>
<calcChain xmlns="http://schemas.openxmlformats.org/spreadsheetml/2006/main">
  <c r="C10" i="1" l="1"/>
  <c r="E9" i="1"/>
  <c r="C14" i="2"/>
  <c r="O8" i="2"/>
  <c r="O7" i="2"/>
  <c r="O6" i="2"/>
  <c r="N34" i="1"/>
  <c r="N9" i="2" s="1"/>
  <c r="M34" i="1"/>
  <c r="M9" i="2" s="1"/>
  <c r="L34" i="1"/>
  <c r="L9" i="2" s="1"/>
  <c r="K34" i="1"/>
  <c r="K9" i="2" s="1"/>
  <c r="J34" i="1"/>
  <c r="J9" i="2" s="1"/>
  <c r="I34" i="1"/>
  <c r="I9" i="2" s="1"/>
  <c r="H34" i="1"/>
  <c r="H9" i="2" s="1"/>
  <c r="G34" i="1"/>
  <c r="G9" i="2" s="1"/>
  <c r="F34" i="1"/>
  <c r="F9" i="2" s="1"/>
  <c r="E34" i="1"/>
  <c r="E9" i="2" s="1"/>
  <c r="D34" i="1"/>
  <c r="D9" i="2" s="1"/>
  <c r="C34" i="1"/>
  <c r="N18" i="1"/>
  <c r="M18" i="1"/>
  <c r="L18" i="1"/>
  <c r="K18" i="1"/>
  <c r="J18" i="1"/>
  <c r="I18" i="1"/>
  <c r="H18" i="1"/>
  <c r="G18" i="1"/>
  <c r="F18" i="1"/>
  <c r="E18" i="1"/>
  <c r="D18" i="1"/>
  <c r="C18" i="1"/>
  <c r="N14" i="1"/>
  <c r="M14" i="1"/>
  <c r="L14" i="1"/>
  <c r="K14" i="1"/>
  <c r="J14" i="1"/>
  <c r="I14" i="1"/>
  <c r="H14" i="1"/>
  <c r="G14" i="1"/>
  <c r="F14" i="1"/>
  <c r="E14" i="1"/>
  <c r="D14" i="1"/>
  <c r="C14" i="1"/>
  <c r="O5" i="1"/>
  <c r="N4" i="1"/>
  <c r="M4" i="1"/>
  <c r="L4" i="1"/>
  <c r="K4" i="1"/>
  <c r="J4" i="1"/>
  <c r="J3" i="2" s="1"/>
  <c r="I4" i="1"/>
  <c r="I3" i="2" s="1"/>
  <c r="H4" i="1"/>
  <c r="G4" i="1"/>
  <c r="G26" i="1" s="1"/>
  <c r="F4" i="1"/>
  <c r="F11" i="1" s="1"/>
  <c r="E4" i="1"/>
  <c r="E11" i="1" s="1"/>
  <c r="D4" i="1"/>
  <c r="D11" i="1" s="1"/>
  <c r="C4" i="1"/>
  <c r="C3" i="2" s="1"/>
  <c r="C11" i="1" l="1"/>
  <c r="C4" i="2" s="1"/>
  <c r="M12" i="1"/>
  <c r="M5" i="2" s="1"/>
  <c r="O34" i="1"/>
  <c r="K11" i="1"/>
  <c r="J11" i="1"/>
  <c r="H12" i="1"/>
  <c r="H5" i="2" s="1"/>
  <c r="I12" i="1"/>
  <c r="I5" i="2" s="1"/>
  <c r="J12" i="1"/>
  <c r="J5" i="2" s="1"/>
  <c r="I11" i="1"/>
  <c r="H11" i="1"/>
  <c r="H10" i="1" s="1"/>
  <c r="G12" i="1"/>
  <c r="G5" i="2" s="1"/>
  <c r="G11" i="1"/>
  <c r="L11" i="1"/>
  <c r="N12" i="1"/>
  <c r="N5" i="2" s="1"/>
  <c r="D12" i="1"/>
  <c r="D5" i="2" s="1"/>
  <c r="E12" i="1"/>
  <c r="E5" i="2" s="1"/>
  <c r="L10" i="1"/>
  <c r="C9" i="2"/>
  <c r="O9" i="2" s="1"/>
  <c r="C26" i="1"/>
  <c r="H26" i="1"/>
  <c r="K12" i="1"/>
  <c r="K5" i="2" s="1"/>
  <c r="I26" i="1"/>
  <c r="L12" i="1"/>
  <c r="L5" i="2" s="1"/>
  <c r="F12" i="1"/>
  <c r="F5" i="2" s="1"/>
  <c r="J26" i="1"/>
  <c r="G3" i="2"/>
  <c r="C12" i="1"/>
  <c r="O18" i="1"/>
  <c r="O4" i="1"/>
  <c r="O3" i="2" s="1"/>
  <c r="D10" i="1"/>
  <c r="L26" i="1"/>
  <c r="E3" i="2"/>
  <c r="M26" i="1"/>
  <c r="H3" i="2"/>
  <c r="K26" i="1"/>
  <c r="D3" i="2"/>
  <c r="O14" i="1"/>
  <c r="E10" i="1"/>
  <c r="F3" i="2"/>
  <c r="F10" i="1"/>
  <c r="N26" i="1"/>
  <c r="N11" i="1"/>
  <c r="K3" i="2"/>
  <c r="L3" i="2"/>
  <c r="D26" i="1"/>
  <c r="M3" i="2"/>
  <c r="M11" i="1"/>
  <c r="M10" i="1" s="1"/>
  <c r="E26" i="1"/>
  <c r="N3" i="2"/>
  <c r="F26" i="1"/>
  <c r="I10" i="1" l="1"/>
  <c r="I4" i="2" s="1"/>
  <c r="N10" i="1"/>
  <c r="N25" i="1" s="1"/>
  <c r="N6" i="2" s="1"/>
  <c r="G10" i="1"/>
  <c r="K10" i="1"/>
  <c r="K9" i="1" s="1"/>
  <c r="K3" i="1" s="1"/>
  <c r="K38" i="1" s="1"/>
  <c r="K10" i="2" s="1"/>
  <c r="K11" i="2" s="1"/>
  <c r="I9" i="1"/>
  <c r="I3" i="1" s="1"/>
  <c r="I38" i="1" s="1"/>
  <c r="I10" i="2" s="1"/>
  <c r="I11" i="2" s="1"/>
  <c r="I25" i="1"/>
  <c r="I6" i="2" s="1"/>
  <c r="O26" i="1"/>
  <c r="J10" i="1"/>
  <c r="M4" i="2"/>
  <c r="M9" i="1"/>
  <c r="M3" i="1" s="1"/>
  <c r="M38" i="1" s="1"/>
  <c r="M10" i="2" s="1"/>
  <c r="M11" i="2" s="1"/>
  <c r="M25" i="1"/>
  <c r="H9" i="1"/>
  <c r="H3" i="1" s="1"/>
  <c r="H38" i="1" s="1"/>
  <c r="H10" i="2" s="1"/>
  <c r="H11" i="2" s="1"/>
  <c r="H4" i="2"/>
  <c r="H25" i="1"/>
  <c r="E25" i="1"/>
  <c r="E3" i="1"/>
  <c r="E38" i="1" s="1"/>
  <c r="E10" i="2" s="1"/>
  <c r="E11" i="2" s="1"/>
  <c r="E4" i="2"/>
  <c r="L9" i="1"/>
  <c r="L3" i="1" s="1"/>
  <c r="L38" i="1" s="1"/>
  <c r="L10" i="2" s="1"/>
  <c r="L4" i="2"/>
  <c r="L25" i="1"/>
  <c r="C5" i="2"/>
  <c r="O12" i="1"/>
  <c r="O5" i="2" s="1"/>
  <c r="C9" i="1"/>
  <c r="C3" i="1" s="1"/>
  <c r="C38" i="1" s="1"/>
  <c r="C25" i="1"/>
  <c r="F25" i="1"/>
  <c r="F9" i="1"/>
  <c r="F3" i="1" s="1"/>
  <c r="F38" i="1" s="1"/>
  <c r="F10" i="2" s="1"/>
  <c r="F11" i="2" s="1"/>
  <c r="F4" i="2"/>
  <c r="G9" i="1"/>
  <c r="G3" i="1" s="1"/>
  <c r="G38" i="1" s="1"/>
  <c r="G10" i="2" s="1"/>
  <c r="G11" i="2" s="1"/>
  <c r="G4" i="2"/>
  <c r="G25" i="1"/>
  <c r="D4" i="2"/>
  <c r="D9" i="1"/>
  <c r="D3" i="1" s="1"/>
  <c r="D38" i="1" s="1"/>
  <c r="D10" i="2" s="1"/>
  <c r="D11" i="2" s="1"/>
  <c r="D25" i="1"/>
  <c r="K4" i="2" l="1"/>
  <c r="K25" i="1"/>
  <c r="O10" i="1"/>
  <c r="O4" i="2" s="1"/>
  <c r="N4" i="2"/>
  <c r="N9" i="1"/>
  <c r="N3" i="1" s="1"/>
  <c r="N38" i="1" s="1"/>
  <c r="N10" i="2" s="1"/>
  <c r="N11" i="2" s="1"/>
  <c r="N27" i="1"/>
  <c r="N7" i="2" s="1"/>
  <c r="I27" i="1"/>
  <c r="I7" i="2" s="1"/>
  <c r="J4" i="2"/>
  <c r="J9" i="1"/>
  <c r="J3" i="1" s="1"/>
  <c r="J38" i="1" s="1"/>
  <c r="J10" i="2" s="1"/>
  <c r="J11" i="2" s="1"/>
  <c r="J25" i="1"/>
  <c r="O25" i="1" s="1"/>
  <c r="G6" i="2"/>
  <c r="G27" i="1"/>
  <c r="E6" i="2"/>
  <c r="E27" i="1"/>
  <c r="M27" i="1"/>
  <c r="M6" i="2"/>
  <c r="K6" i="2"/>
  <c r="K27" i="1"/>
  <c r="L6" i="2"/>
  <c r="L27" i="1"/>
  <c r="E74" i="2"/>
  <c r="L11" i="2"/>
  <c r="D27" i="1"/>
  <c r="D6" i="2"/>
  <c r="C10" i="2"/>
  <c r="C11" i="2" s="1"/>
  <c r="C39" i="1"/>
  <c r="D37" i="1" s="1"/>
  <c r="D39" i="1" s="1"/>
  <c r="E37" i="1" s="1"/>
  <c r="E39" i="1" s="1"/>
  <c r="F37" i="1" s="1"/>
  <c r="F39" i="1" s="1"/>
  <c r="G37" i="1" s="1"/>
  <c r="G39" i="1" s="1"/>
  <c r="H37" i="1" s="1"/>
  <c r="H39" i="1" s="1"/>
  <c r="I37" i="1" s="1"/>
  <c r="I39" i="1" s="1"/>
  <c r="J37" i="1" s="1"/>
  <c r="H6" i="2"/>
  <c r="H27" i="1"/>
  <c r="F6" i="2"/>
  <c r="F27" i="1"/>
  <c r="C6" i="2"/>
  <c r="C27" i="1"/>
  <c r="N28" i="1" l="1"/>
  <c r="N8" i="2" s="1"/>
  <c r="I28" i="1"/>
  <c r="I8" i="2" s="1"/>
  <c r="J39" i="1"/>
  <c r="K37" i="1" s="1"/>
  <c r="K39" i="1" s="1"/>
  <c r="L37" i="1" s="1"/>
  <c r="L39" i="1" s="1"/>
  <c r="M37" i="1" s="1"/>
  <c r="M39" i="1" s="1"/>
  <c r="N37" i="1" s="1"/>
  <c r="N39" i="1" s="1"/>
  <c r="J27" i="1"/>
  <c r="J6" i="2"/>
  <c r="K7" i="2"/>
  <c r="K28" i="1"/>
  <c r="K8" i="2" s="1"/>
  <c r="H7" i="2"/>
  <c r="H28" i="1"/>
  <c r="H8" i="2" s="1"/>
  <c r="M28" i="1"/>
  <c r="M8" i="2" s="1"/>
  <c r="M7" i="2"/>
  <c r="D7" i="2"/>
  <c r="D28" i="1"/>
  <c r="D8" i="2" s="1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C20" i="2" s="1"/>
  <c r="C19" i="2"/>
  <c r="E75" i="2" s="1"/>
  <c r="F7" i="2"/>
  <c r="F28" i="1"/>
  <c r="F8" i="2" s="1"/>
  <c r="E7" i="2"/>
  <c r="E28" i="1"/>
  <c r="E8" i="2" s="1"/>
  <c r="C7" i="2"/>
  <c r="C28" i="1"/>
  <c r="C8" i="2" s="1"/>
  <c r="O27" i="1"/>
  <c r="O28" i="1" s="1"/>
  <c r="G28" i="1"/>
  <c r="G8" i="2" s="1"/>
  <c r="G7" i="2"/>
  <c r="L7" i="2"/>
  <c r="L28" i="1"/>
  <c r="L8" i="2" s="1"/>
  <c r="J7" i="2" l="1"/>
  <c r="J28" i="1"/>
  <c r="J8" i="2" s="1"/>
</calcChain>
</file>

<file path=xl/sharedStrings.xml><?xml version="1.0" encoding="utf-8"?>
<sst xmlns="http://schemas.openxmlformats.org/spreadsheetml/2006/main" count="89" uniqueCount="82">
  <si>
    <t>БДР</t>
  </si>
  <si>
    <t>тыс. руб.</t>
  </si>
  <si>
    <t>Месяц 1</t>
  </si>
  <si>
    <t>Месяц 2</t>
  </si>
  <si>
    <t>Месяц 3</t>
  </si>
  <si>
    <t>Месяц 4</t>
  </si>
  <si>
    <t>Месяц 5</t>
  </si>
  <si>
    <t>Месяц 6</t>
  </si>
  <si>
    <t>Месяц 7</t>
  </si>
  <si>
    <t>Месяц 8</t>
  </si>
  <si>
    <t>Месяц 9</t>
  </si>
  <si>
    <t>Месяц 10</t>
  </si>
  <si>
    <t>Месяц 11</t>
  </si>
  <si>
    <t>Месяц 12</t>
  </si>
  <si>
    <t>Период</t>
  </si>
  <si>
    <t>Итого</t>
  </si>
  <si>
    <t>Короткая</t>
  </si>
  <si>
    <t>https://drive.google.com/file/d/16oHxrzWgOC-67beQMmcIx6ZIGtQqawqG/view?usp=sharing</t>
  </si>
  <si>
    <t>Денежный поток от операционной деятельности</t>
  </si>
  <si>
    <t>Длинная</t>
  </si>
  <si>
    <t xml:space="preserve">https://www.youtube.com/watch?v=bbhIjQQ79lQ </t>
  </si>
  <si>
    <t>Цена продажи</t>
  </si>
  <si>
    <t>1. Это шаблон. Вы можете его редактировать под свой проект. ОБРАТИТЕ ВНИМАНИЕ НА ФОРМУЛЫ!</t>
  </si>
  <si>
    <t>3. Ваша задача отразить в финансовой модели траты грантовых средств, а также переменные и постоянные расходые вашего проекта. Обратите внимание: неточные статьи расходов снижают доверие к вашей финансовой модели.</t>
  </si>
  <si>
    <t>Операционные расходы</t>
  </si>
  <si>
    <t>4. Выше есть видео инструкции по заполнению. Если у вас будут вопросы, то вы сможете подключиться на вебинары от организаторов. Следите за новостями в социальных сетях</t>
  </si>
  <si>
    <t>Переменные расходы</t>
  </si>
  <si>
    <t xml:space="preserve">5. Ваша финансовая модель должна быть понятна и структурирована. Это влияет на восприятие у конкурсной комиссии. </t>
  </si>
  <si>
    <t>Постоянные расходы</t>
  </si>
  <si>
    <t>Услуги маркетинга и продвижения</t>
  </si>
  <si>
    <t>Бюджет на контекстную рекламу</t>
  </si>
  <si>
    <t>Прибыль до НО</t>
  </si>
  <si>
    <t>Налог УСН 6% (Чтобы расчитать другие виды налогов, необхдимо менять формулу)</t>
  </si>
  <si>
    <t>Чистая прибыль</t>
  </si>
  <si>
    <t>Норма чистой прибыли</t>
  </si>
  <si>
    <t>Денежный поток от финансовой деятельности</t>
  </si>
  <si>
    <t>Грантовые средства</t>
  </si>
  <si>
    <t>Оборот за период, тыс. руб.</t>
  </si>
  <si>
    <t>Итоги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</si>
  <si>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</si>
  <si>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</si>
  <si>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</si>
  <si>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</si>
  <si>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</si>
  <si>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</si>
  <si>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</si>
  <si>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</si>
  <si>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</si>
  <si>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</si>
  <si>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</si>
  <si>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</si>
  <si>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Выручка</t>
  </si>
  <si>
    <t>Постоянные раскоды</t>
  </si>
  <si>
    <t>Прибыль</t>
  </si>
  <si>
    <t>Инвестиции</t>
  </si>
  <si>
    <t>Денежный поток</t>
  </si>
  <si>
    <t>DCF</t>
  </si>
  <si>
    <t>ADCF</t>
  </si>
  <si>
    <t>r</t>
  </si>
  <si>
    <t>Безрисковая ставка</t>
  </si>
  <si>
    <t>Бета по рынку</t>
  </si>
  <si>
    <t>Среднерыночный доход</t>
  </si>
  <si>
    <t>NPV (сумма DCF)</t>
  </si>
  <si>
    <t>NPV (итог дисконтированного дохода с нарастающим итогом)</t>
  </si>
  <si>
    <t>PP</t>
  </si>
  <si>
    <t>PI</t>
  </si>
  <si>
    <t xml:space="preserve">Бюджет на influence-маркетинг </t>
  </si>
  <si>
    <t>SEO-продвижение</t>
  </si>
  <si>
    <t>Остаток денежных средств на начало периода, тыс. руб.</t>
  </si>
  <si>
    <t>Остаток денежных средств на конец периода, тыс. руб.</t>
  </si>
  <si>
    <t>2. Формулы находятся в ячейках с зеленой заливкой. Вы можете редактировать формулы. Не допускайте ошибок, они повлияют на итоговую оценку</t>
  </si>
  <si>
    <t>Количество продаж Подписка Pro</t>
  </si>
  <si>
    <t>Количество продаж подписка Enterprise</t>
  </si>
  <si>
    <t>Технический директор (проектный менеджер)</t>
  </si>
  <si>
    <t>Cборы (эквайринг и тд. Итого 5% на одну оплату подписки</t>
  </si>
  <si>
    <t>Оплата я</t>
  </si>
  <si>
    <t>Хостинг</t>
  </si>
  <si>
    <t>Команда проекта на окладной части (реализация прототипа - первые два месяца проекта)</t>
  </si>
  <si>
    <t>Оплата команде разработчиков на аутсорсе за разработку готового продукта-прототипа (кодеры, дизайнеры, тестировщики)</t>
  </si>
  <si>
    <t>Налоги с зп не уплачиваются, сотруднечество по договору с самозанятыми</t>
  </si>
  <si>
    <t>Выручка от реализации (продажи пойдут с третьего месяца, первые два - разработка проекта)</t>
  </si>
  <si>
    <t>Руководитель проекта (мне не нужна зп)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</si>
</sst>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\.m"/>
    <numFmt numFmtId="166" formatCode="mmm\ d"/>
    <numFmt numFmtId="167" formatCode="_-* #,##0.00_-;\-* #,##0.00_-;_-* &quot;-&quot;??_-;_-@"/>
  </numFmts>
  <fonts count="18">
    <font>
      <sz val="10"/>
      <color rgb="FF000000"/>
      <name val="Arial"/>
      <scheme val="minor"/>
    </font>
    <font>
      <sz val="10"/>
      <color rgb="FF000000"/>
      <name val="Times New Roman"/>
    </font>
    <font>
      <sz val="10"/>
      <color theme="1"/>
      <name val="Times New Roman"/>
    </font>
    <font>
      <b/>
      <sz val="10"/>
      <color rgb="FF000000"/>
      <name val="Times New Roman"/>
    </font>
    <font>
      <sz val="10"/>
      <color theme="1"/>
      <name val="Proxima Nova"/>
    </font>
    <font>
      <u/>
      <sz val="10"/>
      <color rgb="FF4285F4"/>
      <name val="Proxima Nova"/>
    </font>
    <font>
      <u/>
      <sz val="10"/>
      <color theme="4"/>
      <name val="Proxima Nova"/>
    </font>
    <font>
      <b/>
      <sz val="10"/>
      <color rgb="FF000000"/>
      <name val="Times"/>
    </font>
    <font>
      <sz val="10"/>
      <color rgb="FF000000"/>
      <name val="Times"/>
    </font>
    <font>
      <i/>
      <sz val="10"/>
      <color rgb="FF000000"/>
      <name val="Times"/>
    </font>
    <font>
      <b/>
      <i/>
      <sz val="10"/>
      <color rgb="FF000000"/>
      <name val="Times New Roman"/>
    </font>
    <font>
      <sz val="10"/>
      <name val="Arial"/>
    </font>
    <font>
      <i/>
      <sz val="10"/>
      <color rgb="FF000000"/>
      <name val="Times New Roman"/>
    </font>
    <font>
      <sz val="12"/>
      <color theme="1"/>
      <name val="Times New Roman"/>
    </font>
    <font>
      <sz val="10"/>
      <color rgb="FF000000"/>
      <name val="Arial"/>
    </font>
    <font>
      <sz val="10"/>
      <color rgb="FF000000"/>
      <name val="Arial"/>
    </font>
    <font>
      <sz val="10"/>
      <color rgb="FFFFFFFF"/>
      <name val="Times New Roman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38761D"/>
        <bgColor rgb="FF38761D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5" tint="-0.249977111117893"/>
        <bgColor rgb="FFFF0000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00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8761D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/>
    <xf numFmtId="0" fontId="2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0" fontId="8" fillId="2" borderId="3" xfId="0" applyFont="1" applyFill="1" applyBorder="1"/>
    <xf numFmtId="0" fontId="8" fillId="2" borderId="1" xfId="0" applyFont="1" applyFill="1" applyBorder="1"/>
    <xf numFmtId="0" fontId="7" fillId="2" borderId="2" xfId="0" applyFont="1" applyFill="1" applyBorder="1" applyAlignment="1">
      <alignment horizontal="center"/>
    </xf>
    <xf numFmtId="0" fontId="8" fillId="0" borderId="0" xfId="0" applyFont="1" applyAlignment="1">
      <alignment vertical="top"/>
    </xf>
    <xf numFmtId="0" fontId="8" fillId="2" borderId="2" xfId="0" applyFont="1" applyFill="1" applyBorder="1"/>
    <xf numFmtId="9" fontId="7" fillId="2" borderId="2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4" borderId="7" xfId="0" applyFont="1" applyFill="1" applyBorder="1"/>
    <xf numFmtId="0" fontId="12" fillId="4" borderId="8" xfId="0" applyFont="1" applyFill="1" applyBorder="1" applyAlignment="1"/>
    <xf numFmtId="0" fontId="13" fillId="4" borderId="8" xfId="0" applyFont="1" applyFill="1" applyBorder="1"/>
    <xf numFmtId="0" fontId="2" fillId="2" borderId="9" xfId="0" applyFont="1" applyFill="1" applyBorder="1"/>
    <xf numFmtId="0" fontId="12" fillId="2" borderId="1" xfId="0" applyFont="1" applyFill="1" applyBorder="1" applyAlignment="1"/>
    <xf numFmtId="0" fontId="13" fillId="2" borderId="1" xfId="0" applyFont="1" applyFill="1" applyBorder="1"/>
    <xf numFmtId="0" fontId="2" fillId="4" borderId="10" xfId="0" applyFont="1" applyFill="1" applyBorder="1"/>
    <xf numFmtId="0" fontId="12" fillId="4" borderId="11" xfId="0" applyFont="1" applyFill="1" applyBorder="1" applyAlignment="1"/>
    <xf numFmtId="0" fontId="13" fillId="4" borderId="11" xfId="0" applyFont="1" applyFill="1" applyBorder="1"/>
    <xf numFmtId="0" fontId="14" fillId="0" borderId="0" xfId="0" applyFont="1"/>
    <xf numFmtId="166" fontId="1" fillId="2" borderId="2" xfId="0" applyNumberFormat="1" applyFont="1" applyFill="1" applyBorder="1"/>
    <xf numFmtId="0" fontId="1" fillId="0" borderId="0" xfId="0" applyFont="1"/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/>
    <xf numFmtId="0" fontId="1" fillId="4" borderId="2" xfId="0" applyFont="1" applyFill="1" applyBorder="1" applyAlignment="1">
      <alignment wrapText="1"/>
    </xf>
    <xf numFmtId="167" fontId="1" fillId="6" borderId="2" xfId="0" applyNumberFormat="1" applyFont="1" applyFill="1" applyBorder="1" applyAlignment="1">
      <alignment wrapText="1"/>
    </xf>
    <xf numFmtId="167" fontId="3" fillId="2" borderId="2" xfId="0" applyNumberFormat="1" applyFont="1" applyFill="1" applyBorder="1" applyAlignment="1">
      <alignment horizontal="center"/>
    </xf>
    <xf numFmtId="9" fontId="1" fillId="6" borderId="2" xfId="0" applyNumberFormat="1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167" fontId="1" fillId="6" borderId="2" xfId="0" applyNumberFormat="1" applyFont="1" applyFill="1" applyBorder="1"/>
    <xf numFmtId="167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9" fontId="1" fillId="0" borderId="2" xfId="0" applyNumberFormat="1" applyFont="1" applyBorder="1"/>
    <xf numFmtId="0" fontId="1" fillId="0" borderId="2" xfId="0" applyFont="1" applyBorder="1"/>
    <xf numFmtId="0" fontId="15" fillId="0" borderId="0" xfId="0" applyFont="1"/>
    <xf numFmtId="167" fontId="3" fillId="2" borderId="2" xfId="0" applyNumberFormat="1" applyFont="1" applyFill="1" applyBorder="1" applyAlignment="1">
      <alignment horizontal="center" wrapText="1"/>
    </xf>
    <xf numFmtId="167" fontId="1" fillId="0" borderId="0" xfId="0" applyNumberFormat="1" applyFont="1"/>
    <xf numFmtId="9" fontId="15" fillId="0" borderId="0" xfId="0" applyNumberFormat="1" applyFont="1"/>
    <xf numFmtId="0" fontId="16" fillId="0" borderId="0" xfId="0" applyFont="1" applyAlignment="1"/>
    <xf numFmtId="9" fontId="16" fillId="5" borderId="0" xfId="0" applyNumberFormat="1" applyFont="1" applyFill="1" applyAlignment="1">
      <alignment horizontal="right"/>
    </xf>
    <xf numFmtId="0" fontId="2" fillId="10" borderId="0" xfId="0" applyFont="1" applyFill="1"/>
    <xf numFmtId="0" fontId="0" fillId="10" borderId="0" xfId="0" applyFont="1" applyFill="1" applyAlignment="1"/>
    <xf numFmtId="0" fontId="8" fillId="0" borderId="13" xfId="0" applyFont="1" applyBorder="1"/>
    <xf numFmtId="164" fontId="8" fillId="0" borderId="13" xfId="0" applyNumberFormat="1" applyFont="1" applyBorder="1" applyAlignment="1"/>
    <xf numFmtId="0" fontId="8" fillId="0" borderId="13" xfId="0" applyFont="1" applyBorder="1" applyAlignment="1"/>
    <xf numFmtId="0" fontId="1" fillId="2" borderId="4" xfId="0" applyFont="1" applyFill="1" applyBorder="1" applyAlignment="1">
      <alignment vertical="top"/>
    </xf>
    <xf numFmtId="0" fontId="10" fillId="2" borderId="4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/>
    </xf>
    <xf numFmtId="0" fontId="2" fillId="0" borderId="4" xfId="0" applyFont="1" applyBorder="1" applyAlignment="1"/>
    <xf numFmtId="0" fontId="2" fillId="0" borderId="4" xfId="0" applyFont="1" applyBorder="1"/>
    <xf numFmtId="0" fontId="1" fillId="8" borderId="13" xfId="0" applyFont="1" applyFill="1" applyBorder="1" applyAlignment="1">
      <alignment vertical="top"/>
    </xf>
    <xf numFmtId="0" fontId="1" fillId="8" borderId="13" xfId="0" applyFont="1" applyFill="1" applyBorder="1" applyAlignment="1">
      <alignment vertical="top" wrapText="1"/>
    </xf>
    <xf numFmtId="0" fontId="1" fillId="8" borderId="13" xfId="0" applyFont="1" applyFill="1" applyBorder="1" applyAlignment="1"/>
    <xf numFmtId="0" fontId="1" fillId="8" borderId="13" xfId="0" applyFont="1" applyFill="1" applyBorder="1" applyAlignment="1">
      <alignment horizontal="center"/>
    </xf>
    <xf numFmtId="0" fontId="17" fillId="9" borderId="13" xfId="0" applyFont="1" applyFill="1" applyBorder="1" applyAlignment="1"/>
    <xf numFmtId="0" fontId="2" fillId="10" borderId="13" xfId="0" applyFont="1" applyFill="1" applyBorder="1"/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horizontal="right" vertical="top" wrapText="1"/>
    </xf>
    <xf numFmtId="0" fontId="1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4" fillId="7" borderId="13" xfId="0" applyFont="1" applyFill="1" applyBorder="1" applyAlignment="1"/>
    <xf numFmtId="0" fontId="5" fillId="0" borderId="13" xfId="0" applyFont="1" applyBorder="1"/>
    <xf numFmtId="0" fontId="1" fillId="11" borderId="13" xfId="0" applyFont="1" applyFill="1" applyBorder="1" applyAlignment="1">
      <alignment vertical="top"/>
    </xf>
    <xf numFmtId="0" fontId="1" fillId="11" borderId="13" xfId="0" applyFont="1" applyFill="1" applyBorder="1" applyAlignment="1">
      <alignment vertical="top" wrapText="1"/>
    </xf>
    <xf numFmtId="0" fontId="1" fillId="11" borderId="13" xfId="0" applyFont="1" applyFill="1" applyBorder="1"/>
    <xf numFmtId="0" fontId="3" fillId="8" borderId="13" xfId="0" applyFont="1" applyFill="1" applyBorder="1" applyAlignment="1">
      <alignment horizontal="center"/>
    </xf>
    <xf numFmtId="0" fontId="4" fillId="9" borderId="13" xfId="0" applyFont="1" applyFill="1" applyBorder="1" applyAlignment="1"/>
    <xf numFmtId="0" fontId="6" fillId="10" borderId="13" xfId="0" applyFont="1" applyFill="1" applyBorder="1"/>
    <xf numFmtId="0" fontId="3" fillId="2" borderId="13" xfId="0" applyFont="1" applyFill="1" applyBorder="1" applyAlignment="1">
      <alignment vertical="top"/>
    </xf>
    <xf numFmtId="0" fontId="7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2" fillId="0" borderId="13" xfId="0" applyFont="1" applyBorder="1" applyAlignment="1"/>
    <xf numFmtId="0" fontId="2" fillId="0" borderId="13" xfId="0" applyFont="1" applyBorder="1"/>
    <xf numFmtId="0" fontId="1" fillId="0" borderId="13" xfId="0" applyFont="1" applyBorder="1" applyAlignment="1">
      <alignment vertical="top"/>
    </xf>
    <xf numFmtId="0" fontId="8" fillId="0" borderId="13" xfId="0" applyFont="1" applyBorder="1" applyAlignment="1">
      <alignment wrapText="1"/>
    </xf>
    <xf numFmtId="0" fontId="1" fillId="2" borderId="13" xfId="0" applyFont="1" applyFill="1" applyBorder="1" applyAlignment="1">
      <alignment horizontal="center"/>
    </xf>
    <xf numFmtId="0" fontId="3" fillId="2" borderId="13" xfId="0" applyFont="1" applyFill="1" applyBorder="1"/>
    <xf numFmtId="165" fontId="3" fillId="2" borderId="13" xfId="0" applyNumberFormat="1" applyFont="1" applyFill="1" applyBorder="1" applyAlignment="1">
      <alignment vertical="top"/>
    </xf>
    <xf numFmtId="0" fontId="7" fillId="2" borderId="13" xfId="0" applyFont="1" applyFill="1" applyBorder="1"/>
    <xf numFmtId="0" fontId="8" fillId="0" borderId="13" xfId="0" applyFont="1" applyBorder="1" applyAlignment="1">
      <alignment horizontal="left" wrapText="1"/>
    </xf>
    <xf numFmtId="0" fontId="1" fillId="4" borderId="13" xfId="0" applyFont="1" applyFill="1" applyBorder="1" applyAlignment="1">
      <alignment vertical="top"/>
    </xf>
    <xf numFmtId="0" fontId="8" fillId="4" borderId="13" xfId="0" applyFont="1" applyFill="1" applyBorder="1" applyAlignment="1">
      <alignment wrapText="1"/>
    </xf>
    <xf numFmtId="0" fontId="8" fillId="4" borderId="13" xfId="0" applyFont="1" applyFill="1" applyBorder="1"/>
    <xf numFmtId="0" fontId="3" fillId="0" borderId="13" xfId="0" applyFont="1" applyBorder="1" applyAlignment="1">
      <alignment vertical="top"/>
    </xf>
    <xf numFmtId="0" fontId="9" fillId="0" borderId="13" xfId="0" applyFont="1" applyBorder="1" applyAlignment="1">
      <alignment horizontal="left" wrapText="1"/>
    </xf>
    <xf numFmtId="0" fontId="3" fillId="4" borderId="13" xfId="0" applyFont="1" applyFill="1" applyBorder="1" applyAlignment="1">
      <alignment vertical="top"/>
    </xf>
    <xf numFmtId="0" fontId="10" fillId="0" borderId="13" xfId="0" applyFont="1" applyBorder="1" applyAlignment="1">
      <alignment wrapText="1"/>
    </xf>
    <xf numFmtId="0" fontId="8" fillId="2" borderId="3" xfId="0" applyFont="1" applyFill="1" applyBorder="1"/>
    <xf numFmtId="0" fontId="11" fillId="0" borderId="4" xfId="0" applyFont="1" applyBorder="1"/>
    <xf numFmtId="0" fontId="8" fillId="2" borderId="5" xfId="0" applyFont="1" applyFill="1" applyBorder="1"/>
    <xf numFmtId="0" fontId="11" fillId="0" borderId="6" xfId="0" applyFont="1" applyBorder="1"/>
    <xf numFmtId="0" fontId="7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bbhIjQQ79lQ" TargetMode="External"/><Relationship Id="rId1" Type="http://schemas.openxmlformats.org/officeDocument/2006/relationships/hyperlink" Target="https://drive.google.com/file/d/16oHxrzWgOC-67beQMmcIx6ZIGtQqawq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7"/>
  <sheetViews>
    <sheetView tabSelected="1" zoomScale="108" workbookViewId="0">
      <selection activeCell="H29" sqref="H29"/>
    </sheetView>
  </sheetViews>
  <sheetFormatPr defaultColWidth="12.5546875" defaultRowHeight="15" customHeight="1"/>
  <cols>
    <col min="1" max="1" width="6.27734375" customWidth="1"/>
    <col min="2" max="2" width="48.83203125" customWidth="1"/>
    <col min="3" max="15" width="14.44140625" customWidth="1"/>
    <col min="16" max="16" width="43.44140625" customWidth="1"/>
    <col min="17" max="26" width="14.44140625" customWidth="1"/>
  </cols>
  <sheetData>
    <row r="1" spans="1:26" s="60" customFormat="1" ht="15.75" customHeight="1">
      <c r="A1" s="69" t="s">
        <v>0</v>
      </c>
      <c r="B1" s="70" t="s">
        <v>1</v>
      </c>
      <c r="C1" s="71" t="s">
        <v>2</v>
      </c>
      <c r="D1" s="71" t="s">
        <v>3</v>
      </c>
      <c r="E1" s="71" t="s">
        <v>4</v>
      </c>
      <c r="F1" s="71" t="s">
        <v>5</v>
      </c>
      <c r="G1" s="71" t="s">
        <v>6</v>
      </c>
      <c r="H1" s="71" t="s">
        <v>7</v>
      </c>
      <c r="I1" s="71" t="s">
        <v>8</v>
      </c>
      <c r="J1" s="71" t="s">
        <v>9</v>
      </c>
      <c r="K1" s="71" t="s">
        <v>10</v>
      </c>
      <c r="L1" s="71" t="s">
        <v>11</v>
      </c>
      <c r="M1" s="71" t="s">
        <v>12</v>
      </c>
      <c r="N1" s="71" t="s">
        <v>13</v>
      </c>
      <c r="O1" s="72"/>
      <c r="P1" s="73"/>
      <c r="Q1" s="74"/>
      <c r="R1" s="59"/>
      <c r="S1" s="59"/>
      <c r="T1" s="59"/>
      <c r="U1" s="59"/>
      <c r="V1" s="59"/>
      <c r="W1" s="59"/>
      <c r="X1" s="59"/>
      <c r="Y1" s="59"/>
      <c r="Z1" s="59"/>
    </row>
    <row r="2" spans="1:26" ht="15.75" customHeight="1">
      <c r="A2" s="75"/>
      <c r="B2" s="76" t="s">
        <v>14</v>
      </c>
      <c r="C2" s="77">
        <v>1</v>
      </c>
      <c r="D2" s="77">
        <v>2</v>
      </c>
      <c r="E2" s="77">
        <v>3</v>
      </c>
      <c r="F2" s="77">
        <v>4</v>
      </c>
      <c r="G2" s="77">
        <v>5</v>
      </c>
      <c r="H2" s="77">
        <v>6</v>
      </c>
      <c r="I2" s="77">
        <v>7</v>
      </c>
      <c r="J2" s="77">
        <v>8</v>
      </c>
      <c r="K2" s="77">
        <v>9</v>
      </c>
      <c r="L2" s="77">
        <v>10</v>
      </c>
      <c r="M2" s="77">
        <v>11</v>
      </c>
      <c r="N2" s="77">
        <v>12</v>
      </c>
      <c r="O2" s="78" t="s">
        <v>15</v>
      </c>
      <c r="P2" s="79" t="s">
        <v>16</v>
      </c>
      <c r="Q2" s="80" t="s">
        <v>17</v>
      </c>
      <c r="R2" s="3"/>
      <c r="S2" s="3"/>
      <c r="T2" s="3"/>
      <c r="U2" s="3"/>
      <c r="V2" s="3"/>
      <c r="W2" s="3"/>
      <c r="X2" s="3"/>
      <c r="Y2" s="3"/>
      <c r="Z2" s="3"/>
    </row>
    <row r="3" spans="1:26" s="60" customFormat="1" ht="15.75" customHeight="1">
      <c r="A3" s="81"/>
      <c r="B3" s="82" t="s">
        <v>18</v>
      </c>
      <c r="C3" s="83" t="e">
        <f t="shared" ref="C3:N3" si="0">C4-C9</f>
        <v>#REF!</v>
      </c>
      <c r="D3" s="83" t="e">
        <f t="shared" si="0"/>
        <v>#REF!</v>
      </c>
      <c r="E3" s="83" t="e">
        <f t="shared" si="0"/>
        <v>#REF!</v>
      </c>
      <c r="F3" s="83" t="e">
        <f t="shared" si="0"/>
        <v>#REF!</v>
      </c>
      <c r="G3" s="83" t="e">
        <f t="shared" si="0"/>
        <v>#REF!</v>
      </c>
      <c r="H3" s="83" t="e">
        <f t="shared" si="0"/>
        <v>#REF!</v>
      </c>
      <c r="I3" s="83" t="e">
        <f t="shared" si="0"/>
        <v>#REF!</v>
      </c>
      <c r="J3" s="83" t="e">
        <f t="shared" si="0"/>
        <v>#REF!</v>
      </c>
      <c r="K3" s="83" t="e">
        <f t="shared" si="0"/>
        <v>#REF!</v>
      </c>
      <c r="L3" s="83" t="e">
        <f t="shared" si="0"/>
        <v>#REF!</v>
      </c>
      <c r="M3" s="83" t="e">
        <f t="shared" si="0"/>
        <v>#REF!</v>
      </c>
      <c r="N3" s="83" t="e">
        <f t="shared" si="0"/>
        <v>#REF!</v>
      </c>
      <c r="O3" s="84"/>
      <c r="P3" s="85" t="s">
        <v>19</v>
      </c>
      <c r="Q3" s="86" t="s">
        <v>20</v>
      </c>
      <c r="R3" s="59"/>
      <c r="S3" s="59"/>
      <c r="T3" s="59"/>
      <c r="U3" s="59"/>
      <c r="V3" s="59"/>
      <c r="W3" s="59"/>
      <c r="X3" s="59"/>
      <c r="Y3" s="59"/>
      <c r="Z3" s="59"/>
    </row>
    <row r="4" spans="1:26" ht="27" customHeight="1">
      <c r="A4" s="87">
        <v>1</v>
      </c>
      <c r="B4" s="88" t="s">
        <v>80</v>
      </c>
      <c r="C4" s="89">
        <f>C5*C6+C7*C8</f>
        <v>0</v>
      </c>
      <c r="D4" s="89">
        <f t="shared" ref="D4:N4" si="1">D5*D8</f>
        <v>0</v>
      </c>
      <c r="E4" s="89">
        <f t="shared" si="1"/>
        <v>5400</v>
      </c>
      <c r="F4" s="89">
        <f t="shared" si="1"/>
        <v>9000</v>
      </c>
      <c r="G4" s="89">
        <f t="shared" si="1"/>
        <v>9000</v>
      </c>
      <c r="H4" s="89">
        <f t="shared" si="1"/>
        <v>9000</v>
      </c>
      <c r="I4" s="89">
        <f t="shared" si="1"/>
        <v>9000</v>
      </c>
      <c r="J4" s="89">
        <f t="shared" si="1"/>
        <v>12000</v>
      </c>
      <c r="K4" s="89">
        <f t="shared" si="1"/>
        <v>12000</v>
      </c>
      <c r="L4" s="89">
        <f t="shared" si="1"/>
        <v>12000</v>
      </c>
      <c r="M4" s="89">
        <f t="shared" si="1"/>
        <v>12000</v>
      </c>
      <c r="N4" s="89">
        <f t="shared" si="1"/>
        <v>12000</v>
      </c>
      <c r="O4" s="78">
        <f t="shared" ref="O4:O5" si="2">SUM(C4:N4)</f>
        <v>101400</v>
      </c>
      <c r="P4" s="90"/>
      <c r="Q4" s="91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92"/>
      <c r="B5" s="93" t="s">
        <v>71</v>
      </c>
      <c r="C5" s="61"/>
      <c r="D5" s="61"/>
      <c r="E5" s="61">
        <v>90</v>
      </c>
      <c r="F5" s="61">
        <v>150</v>
      </c>
      <c r="G5" s="61">
        <v>150</v>
      </c>
      <c r="H5" s="61">
        <v>150</v>
      </c>
      <c r="I5" s="61">
        <v>150</v>
      </c>
      <c r="J5" s="61">
        <v>200</v>
      </c>
      <c r="K5" s="61">
        <v>200</v>
      </c>
      <c r="L5" s="61">
        <v>200</v>
      </c>
      <c r="M5" s="61">
        <v>200</v>
      </c>
      <c r="N5" s="61">
        <v>200</v>
      </c>
      <c r="O5" s="94">
        <f t="shared" si="2"/>
        <v>1690</v>
      </c>
      <c r="P5" s="90"/>
      <c r="Q5" s="91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92"/>
      <c r="B6" s="93" t="s">
        <v>21</v>
      </c>
      <c r="C6" s="62"/>
      <c r="D6" s="62"/>
      <c r="E6" s="62">
        <v>20</v>
      </c>
      <c r="F6" s="62">
        <v>20</v>
      </c>
      <c r="G6" s="62">
        <v>20</v>
      </c>
      <c r="H6" s="62">
        <v>20</v>
      </c>
      <c r="I6" s="62">
        <v>20</v>
      </c>
      <c r="J6" s="62">
        <v>20</v>
      </c>
      <c r="K6" s="62">
        <v>20</v>
      </c>
      <c r="L6" s="62">
        <v>20</v>
      </c>
      <c r="M6" s="62">
        <v>20</v>
      </c>
      <c r="N6" s="62">
        <v>20</v>
      </c>
      <c r="O6" s="94"/>
      <c r="P6" s="90" t="s">
        <v>22</v>
      </c>
      <c r="Q6" s="91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92"/>
      <c r="B7" s="93" t="s">
        <v>72</v>
      </c>
      <c r="C7" s="63"/>
      <c r="D7" s="63"/>
      <c r="E7" s="63">
        <v>34</v>
      </c>
      <c r="F7" s="63">
        <v>34</v>
      </c>
      <c r="G7" s="61">
        <v>45</v>
      </c>
      <c r="H7" s="61">
        <v>45</v>
      </c>
      <c r="I7" s="61">
        <v>45</v>
      </c>
      <c r="J7" s="61">
        <v>50</v>
      </c>
      <c r="K7" s="61">
        <v>50</v>
      </c>
      <c r="L7" s="61">
        <v>50</v>
      </c>
      <c r="M7" s="61">
        <v>50</v>
      </c>
      <c r="N7" s="61">
        <v>50</v>
      </c>
      <c r="O7" s="94"/>
      <c r="P7" s="90" t="s">
        <v>70</v>
      </c>
      <c r="Q7" s="91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92"/>
      <c r="B8" s="93" t="s">
        <v>21</v>
      </c>
      <c r="C8" s="62"/>
      <c r="D8" s="62"/>
      <c r="E8" s="62">
        <v>60</v>
      </c>
      <c r="F8" s="62">
        <v>60</v>
      </c>
      <c r="G8" s="62">
        <v>60</v>
      </c>
      <c r="H8" s="62">
        <v>60</v>
      </c>
      <c r="I8" s="62">
        <v>60</v>
      </c>
      <c r="J8" s="62">
        <v>60</v>
      </c>
      <c r="K8" s="62">
        <v>60</v>
      </c>
      <c r="L8" s="62">
        <v>60</v>
      </c>
      <c r="M8" s="62">
        <v>60</v>
      </c>
      <c r="N8" s="62">
        <v>60</v>
      </c>
      <c r="O8" s="94"/>
      <c r="P8" s="90" t="s">
        <v>23</v>
      </c>
      <c r="Q8" s="91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87">
        <v>2</v>
      </c>
      <c r="B9" s="89" t="s">
        <v>24</v>
      </c>
      <c r="C9" s="95" t="e">
        <f t="shared" ref="C9:N9" si="3">C10+C12+C32</f>
        <v>#REF!</v>
      </c>
      <c r="D9" s="95" t="e">
        <f t="shared" si="3"/>
        <v>#REF!</v>
      </c>
      <c r="E9" s="95" t="e">
        <f t="shared" si="3"/>
        <v>#REF!</v>
      </c>
      <c r="F9" s="95" t="e">
        <f t="shared" si="3"/>
        <v>#REF!</v>
      </c>
      <c r="G9" s="95" t="e">
        <f t="shared" si="3"/>
        <v>#REF!</v>
      </c>
      <c r="H9" s="95" t="e">
        <f t="shared" si="3"/>
        <v>#REF!</v>
      </c>
      <c r="I9" s="95" t="e">
        <f t="shared" si="3"/>
        <v>#REF!</v>
      </c>
      <c r="J9" s="95" t="e">
        <f t="shared" si="3"/>
        <v>#REF!</v>
      </c>
      <c r="K9" s="95" t="e">
        <f t="shared" si="3"/>
        <v>#REF!</v>
      </c>
      <c r="L9" s="95" t="e">
        <f t="shared" si="3"/>
        <v>#REF!</v>
      </c>
      <c r="M9" s="95" t="e">
        <f t="shared" si="3"/>
        <v>#REF!</v>
      </c>
      <c r="N9" s="95" t="e">
        <f t="shared" si="3"/>
        <v>#REF!</v>
      </c>
      <c r="O9" s="78"/>
      <c r="P9" s="90" t="s">
        <v>25</v>
      </c>
      <c r="Q9" s="91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96">
        <v>44198</v>
      </c>
      <c r="B10" s="88" t="s">
        <v>26</v>
      </c>
      <c r="C10" s="97" t="e">
        <f>SUM(C11:C11)+#REF!</f>
        <v>#REF!</v>
      </c>
      <c r="D10" s="97" t="e">
        <f>SUM(D11:D11)+#REF!</f>
        <v>#REF!</v>
      </c>
      <c r="E10" s="97" t="e">
        <f>SUM(E11:E11)+#REF!</f>
        <v>#REF!</v>
      </c>
      <c r="F10" s="97" t="e">
        <f>SUM(F11:F11)+#REF!</f>
        <v>#REF!</v>
      </c>
      <c r="G10" s="97" t="e">
        <f>SUM(G11:G11)+#REF!</f>
        <v>#REF!</v>
      </c>
      <c r="H10" s="97" t="e">
        <f>SUM(H11:H11)+#REF!</f>
        <v>#REF!</v>
      </c>
      <c r="I10" s="97" t="e">
        <f>SUM(I11:I11)+#REF!</f>
        <v>#REF!</v>
      </c>
      <c r="J10" s="97" t="e">
        <f>SUM(J11:J11)+#REF!</f>
        <v>#REF!</v>
      </c>
      <c r="K10" s="97" t="e">
        <f>SUM(K11:K11)+#REF!</f>
        <v>#REF!</v>
      </c>
      <c r="L10" s="97" t="e">
        <f>SUM(L11:L11)+#REF!</f>
        <v>#REF!</v>
      </c>
      <c r="M10" s="97" t="e">
        <f>SUM(M11:M11)+#REF!</f>
        <v>#REF!</v>
      </c>
      <c r="N10" s="97" t="e">
        <f>SUM(N11:N11)+#REF!</f>
        <v>#REF!</v>
      </c>
      <c r="O10" s="78" t="e">
        <f>SUM(C10:N10)</f>
        <v>#REF!</v>
      </c>
      <c r="P10" s="90" t="s">
        <v>27</v>
      </c>
      <c r="Q10" s="91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92"/>
      <c r="B11" s="93" t="s">
        <v>74</v>
      </c>
      <c r="C11" s="61">
        <f>C4*5%</f>
        <v>0</v>
      </c>
      <c r="D11" s="61">
        <f t="shared" ref="D11:N11" si="4">D4*5%</f>
        <v>0</v>
      </c>
      <c r="E11" s="61">
        <f t="shared" si="4"/>
        <v>270</v>
      </c>
      <c r="F11" s="61">
        <f t="shared" si="4"/>
        <v>450</v>
      </c>
      <c r="G11" s="61">
        <f t="shared" si="4"/>
        <v>450</v>
      </c>
      <c r="H11" s="61">
        <f t="shared" si="4"/>
        <v>450</v>
      </c>
      <c r="I11" s="61">
        <f t="shared" si="4"/>
        <v>450</v>
      </c>
      <c r="J11" s="61">
        <f t="shared" si="4"/>
        <v>600</v>
      </c>
      <c r="K11" s="61">
        <f t="shared" si="4"/>
        <v>600</v>
      </c>
      <c r="L11" s="61">
        <f t="shared" si="4"/>
        <v>600</v>
      </c>
      <c r="M11" s="61">
        <f t="shared" si="4"/>
        <v>600</v>
      </c>
      <c r="N11" s="61">
        <f t="shared" si="4"/>
        <v>600</v>
      </c>
      <c r="O11" s="78"/>
      <c r="P11" s="90"/>
      <c r="Q11" s="91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96">
        <v>44229</v>
      </c>
      <c r="B12" s="88" t="s">
        <v>28</v>
      </c>
      <c r="C12" s="97">
        <f t="shared" ref="C12:N12" si="5">SUM(C13:C13)+C14+C18</f>
        <v>642.9</v>
      </c>
      <c r="D12" s="97">
        <f t="shared" si="5"/>
        <v>642.9</v>
      </c>
      <c r="E12" s="97">
        <f t="shared" si="5"/>
        <v>242.9</v>
      </c>
      <c r="F12" s="97">
        <f t="shared" si="5"/>
        <v>242.9</v>
      </c>
      <c r="G12" s="97">
        <f t="shared" si="5"/>
        <v>242.9</v>
      </c>
      <c r="H12" s="97">
        <f t="shared" si="5"/>
        <v>242.9</v>
      </c>
      <c r="I12" s="97">
        <f t="shared" si="5"/>
        <v>242.9</v>
      </c>
      <c r="J12" s="97">
        <f t="shared" si="5"/>
        <v>242.9</v>
      </c>
      <c r="K12" s="97">
        <f t="shared" si="5"/>
        <v>242.9</v>
      </c>
      <c r="L12" s="97">
        <f t="shared" si="5"/>
        <v>242.9</v>
      </c>
      <c r="M12" s="97">
        <f t="shared" si="5"/>
        <v>313.89999999999998</v>
      </c>
      <c r="N12" s="97">
        <f t="shared" si="5"/>
        <v>313.89999999999998</v>
      </c>
      <c r="O12" s="78">
        <f>SUM(C12:N12)</f>
        <v>3856.8000000000006</v>
      </c>
      <c r="P12" s="90"/>
      <c r="Q12" s="91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92"/>
      <c r="B13" s="98" t="s">
        <v>76</v>
      </c>
      <c r="C13" s="61">
        <v>12.9</v>
      </c>
      <c r="D13" s="61">
        <v>12.9</v>
      </c>
      <c r="E13" s="61">
        <v>12.9</v>
      </c>
      <c r="F13" s="61">
        <v>12.9</v>
      </c>
      <c r="G13" s="61">
        <v>12.9</v>
      </c>
      <c r="H13" s="61">
        <v>12.9</v>
      </c>
      <c r="I13" s="61">
        <v>12.9</v>
      </c>
      <c r="J13" s="61">
        <v>12.9</v>
      </c>
      <c r="K13" s="61">
        <v>12.9</v>
      </c>
      <c r="L13" s="61">
        <v>12.9</v>
      </c>
      <c r="M13" s="61">
        <v>12.9</v>
      </c>
      <c r="N13" s="61">
        <v>12.9</v>
      </c>
      <c r="O13" s="78"/>
      <c r="P13" s="90"/>
      <c r="Q13" s="91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99"/>
      <c r="B14" s="100" t="s">
        <v>29</v>
      </c>
      <c r="C14" s="101">
        <f t="shared" ref="C14:N14" si="6">SUM(C15:C17)</f>
        <v>170</v>
      </c>
      <c r="D14" s="101">
        <f t="shared" si="6"/>
        <v>170</v>
      </c>
      <c r="E14" s="101">
        <f t="shared" si="6"/>
        <v>170</v>
      </c>
      <c r="F14" s="101">
        <f t="shared" si="6"/>
        <v>170</v>
      </c>
      <c r="G14" s="101">
        <f t="shared" si="6"/>
        <v>170</v>
      </c>
      <c r="H14" s="101">
        <f t="shared" si="6"/>
        <v>170</v>
      </c>
      <c r="I14" s="101">
        <f t="shared" si="6"/>
        <v>170</v>
      </c>
      <c r="J14" s="101">
        <f t="shared" si="6"/>
        <v>170</v>
      </c>
      <c r="K14" s="101">
        <f t="shared" si="6"/>
        <v>170</v>
      </c>
      <c r="L14" s="101">
        <f t="shared" si="6"/>
        <v>170</v>
      </c>
      <c r="M14" s="101">
        <f t="shared" si="6"/>
        <v>170</v>
      </c>
      <c r="N14" s="101">
        <f t="shared" si="6"/>
        <v>170</v>
      </c>
      <c r="O14" s="78">
        <f>SUM(C14:N14)</f>
        <v>2040</v>
      </c>
      <c r="P14" s="90"/>
      <c r="Q14" s="91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102"/>
      <c r="B15" s="103" t="s">
        <v>66</v>
      </c>
      <c r="C15" s="61">
        <v>100</v>
      </c>
      <c r="D15" s="61">
        <v>100</v>
      </c>
      <c r="E15" s="61">
        <v>100</v>
      </c>
      <c r="F15" s="61">
        <v>100</v>
      </c>
      <c r="G15" s="61">
        <v>100</v>
      </c>
      <c r="H15" s="61">
        <v>100</v>
      </c>
      <c r="I15" s="61">
        <v>100</v>
      </c>
      <c r="J15" s="61">
        <v>100</v>
      </c>
      <c r="K15" s="61">
        <v>100</v>
      </c>
      <c r="L15" s="61">
        <v>100</v>
      </c>
      <c r="M15" s="61">
        <v>100</v>
      </c>
      <c r="N15" s="61">
        <v>100</v>
      </c>
      <c r="O15" s="78"/>
      <c r="P15" s="90"/>
      <c r="Q15" s="91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102"/>
      <c r="B16" s="103" t="s">
        <v>30</v>
      </c>
      <c r="C16" s="61">
        <v>50</v>
      </c>
      <c r="D16" s="61">
        <v>50</v>
      </c>
      <c r="E16" s="61">
        <v>50</v>
      </c>
      <c r="F16" s="61">
        <v>50</v>
      </c>
      <c r="G16" s="61">
        <v>50</v>
      </c>
      <c r="H16" s="61">
        <v>50</v>
      </c>
      <c r="I16" s="61">
        <v>50</v>
      </c>
      <c r="J16" s="61">
        <v>50</v>
      </c>
      <c r="K16" s="61">
        <v>50</v>
      </c>
      <c r="L16" s="61">
        <v>50</v>
      </c>
      <c r="M16" s="61">
        <v>50</v>
      </c>
      <c r="N16" s="61">
        <v>50</v>
      </c>
      <c r="O16" s="78"/>
      <c r="P16" s="90"/>
      <c r="Q16" s="91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102"/>
      <c r="B17" s="103" t="s">
        <v>67</v>
      </c>
      <c r="C17" s="61">
        <v>20</v>
      </c>
      <c r="D17" s="61">
        <v>20</v>
      </c>
      <c r="E17" s="61">
        <v>20</v>
      </c>
      <c r="F17" s="61">
        <v>20</v>
      </c>
      <c r="G17" s="61">
        <v>20</v>
      </c>
      <c r="H17" s="61">
        <v>20</v>
      </c>
      <c r="I17" s="61">
        <v>20</v>
      </c>
      <c r="J17" s="61">
        <v>20</v>
      </c>
      <c r="K17" s="61">
        <v>20</v>
      </c>
      <c r="L17" s="61">
        <v>20</v>
      </c>
      <c r="M17" s="61">
        <v>20</v>
      </c>
      <c r="N17" s="61">
        <v>20</v>
      </c>
      <c r="O17" s="78"/>
      <c r="P17" s="90"/>
      <c r="Q17" s="91"/>
      <c r="R17" s="3"/>
      <c r="S17" s="3"/>
      <c r="T17" s="3"/>
      <c r="U17" s="3"/>
      <c r="V17" s="3"/>
      <c r="W17" s="3"/>
      <c r="X17" s="3"/>
      <c r="Y17" s="3"/>
      <c r="Z17" s="3"/>
    </row>
    <row r="18" spans="1:26" ht="28.2" customHeight="1">
      <c r="A18" s="104"/>
      <c r="B18" s="100" t="s">
        <v>77</v>
      </c>
      <c r="C18" s="101">
        <f t="shared" ref="C18:N18" si="7">SUM(C19:C22)</f>
        <v>460</v>
      </c>
      <c r="D18" s="101">
        <f t="shared" si="7"/>
        <v>460</v>
      </c>
      <c r="E18" s="101">
        <f t="shared" si="7"/>
        <v>60</v>
      </c>
      <c r="F18" s="101">
        <f t="shared" si="7"/>
        <v>60</v>
      </c>
      <c r="G18" s="101">
        <f t="shared" si="7"/>
        <v>60</v>
      </c>
      <c r="H18" s="101">
        <f t="shared" si="7"/>
        <v>60</v>
      </c>
      <c r="I18" s="101">
        <f t="shared" si="7"/>
        <v>60</v>
      </c>
      <c r="J18" s="101">
        <f t="shared" si="7"/>
        <v>60</v>
      </c>
      <c r="K18" s="101">
        <f t="shared" si="7"/>
        <v>60</v>
      </c>
      <c r="L18" s="101">
        <f t="shared" si="7"/>
        <v>60</v>
      </c>
      <c r="M18" s="101">
        <f t="shared" si="7"/>
        <v>131</v>
      </c>
      <c r="N18" s="101">
        <f t="shared" si="7"/>
        <v>131</v>
      </c>
      <c r="O18" s="78">
        <f>SUM(C18:N18)</f>
        <v>1662</v>
      </c>
      <c r="P18" s="90"/>
      <c r="Q18" s="91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92"/>
      <c r="B19" s="103" t="s">
        <v>81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40</v>
      </c>
      <c r="N19" s="61">
        <v>40</v>
      </c>
      <c r="O19" s="78"/>
      <c r="P19" s="90"/>
      <c r="Q19" s="91"/>
      <c r="R19" s="3"/>
      <c r="S19" s="3"/>
      <c r="T19" s="3"/>
      <c r="U19" s="3"/>
      <c r="V19" s="3"/>
      <c r="W19" s="3"/>
      <c r="X19" s="3"/>
      <c r="Y19" s="3"/>
      <c r="Z19" s="3"/>
    </row>
    <row r="20" spans="1:26" ht="37.799999999999997" customHeight="1">
      <c r="A20" s="92"/>
      <c r="B20" s="103" t="s">
        <v>78</v>
      </c>
      <c r="C20" s="61">
        <v>400</v>
      </c>
      <c r="D20" s="61">
        <v>400</v>
      </c>
      <c r="E20" s="61"/>
      <c r="F20" s="61"/>
      <c r="G20" s="61"/>
      <c r="H20" s="61"/>
      <c r="I20" s="61"/>
      <c r="J20" s="61"/>
      <c r="K20" s="61"/>
      <c r="L20" s="61"/>
      <c r="M20" s="61">
        <v>66</v>
      </c>
      <c r="N20" s="61">
        <v>66</v>
      </c>
      <c r="O20" s="78"/>
      <c r="P20" s="90"/>
      <c r="Q20" s="91"/>
      <c r="R20" s="3"/>
      <c r="S20" s="3"/>
      <c r="T20" s="3"/>
      <c r="U20" s="3"/>
      <c r="V20" s="3"/>
      <c r="W20" s="3"/>
      <c r="X20" s="3"/>
      <c r="Y20" s="3"/>
      <c r="Z20" s="3"/>
    </row>
    <row r="21" spans="1:26" ht="24.3" customHeight="1">
      <c r="A21" s="92"/>
      <c r="B21" s="103" t="s">
        <v>73</v>
      </c>
      <c r="C21" s="61">
        <v>60</v>
      </c>
      <c r="D21" s="61">
        <v>60</v>
      </c>
      <c r="E21" s="61">
        <v>60</v>
      </c>
      <c r="F21" s="61">
        <v>60</v>
      </c>
      <c r="G21" s="61">
        <v>60</v>
      </c>
      <c r="H21" s="61">
        <v>60</v>
      </c>
      <c r="I21" s="61">
        <v>60</v>
      </c>
      <c r="J21" s="61">
        <v>60</v>
      </c>
      <c r="K21" s="61">
        <v>60</v>
      </c>
      <c r="L21" s="61">
        <v>60</v>
      </c>
      <c r="M21" s="61">
        <v>25</v>
      </c>
      <c r="N21" s="61">
        <v>25</v>
      </c>
      <c r="O21" s="78"/>
      <c r="P21" s="90"/>
      <c r="Q21" s="91"/>
      <c r="R21" s="3"/>
      <c r="S21" s="3"/>
      <c r="T21" s="3"/>
      <c r="U21" s="3"/>
      <c r="V21" s="3"/>
      <c r="W21" s="3"/>
      <c r="X21" s="3"/>
      <c r="Y21" s="3"/>
      <c r="Z21" s="3"/>
    </row>
    <row r="22" spans="1:26" ht="27.9" customHeight="1">
      <c r="A22" s="92"/>
      <c r="B22" s="103" t="s">
        <v>79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78"/>
      <c r="P22" s="90"/>
      <c r="Q22" s="91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92"/>
      <c r="B23" s="103" t="s">
        <v>75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78"/>
      <c r="P23" s="90"/>
      <c r="Q23" s="91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67"/>
      <c r="Q24" s="68"/>
      <c r="R24" s="3"/>
      <c r="S24" s="3"/>
      <c r="T24" s="3"/>
      <c r="U24" s="3"/>
      <c r="V24" s="3"/>
      <c r="W24" s="3"/>
      <c r="X24" s="3"/>
      <c r="Y24" s="3"/>
      <c r="Z24" s="3"/>
    </row>
    <row r="25" spans="1:26" ht="25.5" customHeight="1">
      <c r="A25" s="106" t="s">
        <v>31</v>
      </c>
      <c r="B25" s="107"/>
      <c r="C25" s="11" t="e">
        <f t="shared" ref="C25:N25" si="8">C4-C10-C12</f>
        <v>#REF!</v>
      </c>
      <c r="D25" s="11" t="e">
        <f t="shared" si="8"/>
        <v>#REF!</v>
      </c>
      <c r="E25" s="11" t="e">
        <f t="shared" si="8"/>
        <v>#REF!</v>
      </c>
      <c r="F25" s="11" t="e">
        <f t="shared" si="8"/>
        <v>#REF!</v>
      </c>
      <c r="G25" s="11" t="e">
        <f t="shared" si="8"/>
        <v>#REF!</v>
      </c>
      <c r="H25" s="11" t="e">
        <f t="shared" si="8"/>
        <v>#REF!</v>
      </c>
      <c r="I25" s="11" t="e">
        <f t="shared" si="8"/>
        <v>#REF!</v>
      </c>
      <c r="J25" s="11" t="e">
        <f t="shared" si="8"/>
        <v>#REF!</v>
      </c>
      <c r="K25" s="11" t="e">
        <f t="shared" si="8"/>
        <v>#REF!</v>
      </c>
      <c r="L25" s="11" t="e">
        <f t="shared" si="8"/>
        <v>#REF!</v>
      </c>
      <c r="M25" s="11" t="e">
        <f t="shared" si="8"/>
        <v>#REF!</v>
      </c>
      <c r="N25" s="10" t="e">
        <f t="shared" si="8"/>
        <v>#REF!</v>
      </c>
      <c r="O25" s="12" t="e">
        <f t="shared" ref="O25:O27" si="9">SUM(C25:N25)</f>
        <v>#REF!</v>
      </c>
      <c r="P25" s="7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.75" customHeight="1">
      <c r="A26" s="13"/>
      <c r="B26" s="9" t="s">
        <v>32</v>
      </c>
      <c r="C26" s="8">
        <f t="shared" ref="C26:N26" si="10">C4*0.06</f>
        <v>0</v>
      </c>
      <c r="D26" s="8">
        <f t="shared" si="10"/>
        <v>0</v>
      </c>
      <c r="E26" s="8">
        <f t="shared" si="10"/>
        <v>324</v>
      </c>
      <c r="F26" s="8">
        <f t="shared" si="10"/>
        <v>540</v>
      </c>
      <c r="G26" s="8">
        <f t="shared" si="10"/>
        <v>540</v>
      </c>
      <c r="H26" s="8">
        <f t="shared" si="10"/>
        <v>540</v>
      </c>
      <c r="I26" s="8">
        <f t="shared" si="10"/>
        <v>540</v>
      </c>
      <c r="J26" s="8">
        <f t="shared" si="10"/>
        <v>720</v>
      </c>
      <c r="K26" s="8">
        <f t="shared" si="10"/>
        <v>720</v>
      </c>
      <c r="L26" s="8">
        <f t="shared" si="10"/>
        <v>720</v>
      </c>
      <c r="M26" s="8">
        <f t="shared" si="10"/>
        <v>720</v>
      </c>
      <c r="N26" s="8">
        <f t="shared" si="10"/>
        <v>720</v>
      </c>
      <c r="O26" s="12">
        <f t="shared" si="9"/>
        <v>6084</v>
      </c>
      <c r="P26" s="7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08" t="s">
        <v>33</v>
      </c>
      <c r="B27" s="109"/>
      <c r="C27" s="14" t="e">
        <f t="shared" ref="C27:N27" si="11">C25-C26</f>
        <v>#REF!</v>
      </c>
      <c r="D27" s="14" t="e">
        <f t="shared" si="11"/>
        <v>#REF!</v>
      </c>
      <c r="E27" s="14" t="e">
        <f t="shared" si="11"/>
        <v>#REF!</v>
      </c>
      <c r="F27" s="14" t="e">
        <f t="shared" si="11"/>
        <v>#REF!</v>
      </c>
      <c r="G27" s="14" t="e">
        <f t="shared" si="11"/>
        <v>#REF!</v>
      </c>
      <c r="H27" s="14" t="e">
        <f t="shared" si="11"/>
        <v>#REF!</v>
      </c>
      <c r="I27" s="14" t="e">
        <f t="shared" si="11"/>
        <v>#REF!</v>
      </c>
      <c r="J27" s="14" t="e">
        <f t="shared" si="11"/>
        <v>#REF!</v>
      </c>
      <c r="K27" s="14" t="e">
        <f t="shared" si="11"/>
        <v>#REF!</v>
      </c>
      <c r="L27" s="14" t="e">
        <f t="shared" si="11"/>
        <v>#REF!</v>
      </c>
      <c r="M27" s="14" t="e">
        <f t="shared" si="11"/>
        <v>#REF!</v>
      </c>
      <c r="N27" s="14" t="e">
        <f t="shared" si="11"/>
        <v>#REF!</v>
      </c>
      <c r="O27" s="12" t="e">
        <f t="shared" si="9"/>
        <v>#REF!</v>
      </c>
      <c r="P27" s="7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110" t="s">
        <v>34</v>
      </c>
      <c r="B28" s="109"/>
      <c r="C28" s="15" t="e">
        <f t="shared" ref="C28:N28" si="12">C27/C4</f>
        <v>#REF!</v>
      </c>
      <c r="D28" s="15" t="e">
        <f t="shared" si="12"/>
        <v>#REF!</v>
      </c>
      <c r="E28" s="15" t="e">
        <f t="shared" si="12"/>
        <v>#REF!</v>
      </c>
      <c r="F28" s="15" t="e">
        <f t="shared" si="12"/>
        <v>#REF!</v>
      </c>
      <c r="G28" s="15" t="e">
        <f t="shared" si="12"/>
        <v>#REF!</v>
      </c>
      <c r="H28" s="15" t="e">
        <f t="shared" si="12"/>
        <v>#REF!</v>
      </c>
      <c r="I28" s="15" t="e">
        <f t="shared" si="12"/>
        <v>#REF!</v>
      </c>
      <c r="J28" s="15" t="e">
        <f t="shared" si="12"/>
        <v>#REF!</v>
      </c>
      <c r="K28" s="15" t="e">
        <f t="shared" si="12"/>
        <v>#REF!</v>
      </c>
      <c r="L28" s="15" t="e">
        <f t="shared" si="12"/>
        <v>#REF!</v>
      </c>
      <c r="M28" s="15" t="e">
        <f t="shared" si="12"/>
        <v>#REF!</v>
      </c>
      <c r="N28" s="15" t="e">
        <f t="shared" si="12"/>
        <v>#REF!</v>
      </c>
      <c r="O28" s="15" t="e">
        <f>O27/O5</f>
        <v>#REF!</v>
      </c>
      <c r="P28" s="7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P29" s="7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P30" s="7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P31" s="7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9"/>
      <c r="P32" s="7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20"/>
      <c r="B33" s="1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7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5"/>
      <c r="B34" s="22" t="s">
        <v>35</v>
      </c>
      <c r="C34" s="23">
        <f t="shared" ref="C34:N34" si="13">C35</f>
        <v>400</v>
      </c>
      <c r="D34" s="23">
        <f t="shared" si="13"/>
        <v>400</v>
      </c>
      <c r="E34" s="23">
        <f t="shared" si="13"/>
        <v>200</v>
      </c>
      <c r="F34" s="23">
        <f t="shared" si="13"/>
        <v>0</v>
      </c>
      <c r="G34" s="23">
        <f t="shared" si="13"/>
        <v>0</v>
      </c>
      <c r="H34" s="23">
        <f t="shared" si="13"/>
        <v>0</v>
      </c>
      <c r="I34" s="23">
        <f t="shared" si="13"/>
        <v>0</v>
      </c>
      <c r="J34" s="23">
        <f t="shared" si="13"/>
        <v>0</v>
      </c>
      <c r="K34" s="23">
        <f t="shared" si="13"/>
        <v>0</v>
      </c>
      <c r="L34" s="6">
        <f t="shared" si="13"/>
        <v>0</v>
      </c>
      <c r="M34" s="6">
        <f t="shared" si="13"/>
        <v>0</v>
      </c>
      <c r="N34" s="6">
        <f t="shared" si="13"/>
        <v>0</v>
      </c>
      <c r="O34" s="24">
        <f>SUM(C34:N34)</f>
        <v>1000</v>
      </c>
      <c r="P34" s="7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>
        <v>1</v>
      </c>
      <c r="B35" s="25" t="s">
        <v>36</v>
      </c>
      <c r="C35" s="3">
        <v>400</v>
      </c>
      <c r="D35" s="3">
        <v>400</v>
      </c>
      <c r="E35" s="26">
        <v>200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4"/>
      <c r="P35" s="7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2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24"/>
      <c r="P36" s="7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28"/>
      <c r="B37" s="29" t="s">
        <v>68</v>
      </c>
      <c r="C37" s="30"/>
      <c r="D37" s="30" t="e">
        <f t="shared" ref="D37:N37" si="14">C39</f>
        <v>#REF!</v>
      </c>
      <c r="E37" s="30" t="e">
        <f t="shared" si="14"/>
        <v>#REF!</v>
      </c>
      <c r="F37" s="30" t="e">
        <f t="shared" si="14"/>
        <v>#REF!</v>
      </c>
      <c r="G37" s="30" t="e">
        <f t="shared" si="14"/>
        <v>#REF!</v>
      </c>
      <c r="H37" s="30" t="e">
        <f t="shared" si="14"/>
        <v>#REF!</v>
      </c>
      <c r="I37" s="30" t="e">
        <f t="shared" si="14"/>
        <v>#REF!</v>
      </c>
      <c r="J37" s="30" t="e">
        <f t="shared" si="14"/>
        <v>#REF!</v>
      </c>
      <c r="K37" s="30" t="e">
        <f t="shared" si="14"/>
        <v>#REF!</v>
      </c>
      <c r="L37" s="30" t="e">
        <f t="shared" si="14"/>
        <v>#REF!</v>
      </c>
      <c r="M37" s="30" t="e">
        <f t="shared" si="14"/>
        <v>#REF!</v>
      </c>
      <c r="N37" s="30" t="e">
        <f t="shared" si="14"/>
        <v>#REF!</v>
      </c>
      <c r="O37" s="24"/>
      <c r="P37" s="7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1"/>
      <c r="B38" s="32" t="s">
        <v>37</v>
      </c>
      <c r="C38" s="33" t="e">
        <f t="shared" ref="C38:N38" si="15">C3+C34</f>
        <v>#REF!</v>
      </c>
      <c r="D38" s="33" t="e">
        <f t="shared" si="15"/>
        <v>#REF!</v>
      </c>
      <c r="E38" s="33" t="e">
        <f t="shared" si="15"/>
        <v>#REF!</v>
      </c>
      <c r="F38" s="33" t="e">
        <f t="shared" si="15"/>
        <v>#REF!</v>
      </c>
      <c r="G38" s="33" t="e">
        <f t="shared" si="15"/>
        <v>#REF!</v>
      </c>
      <c r="H38" s="33" t="e">
        <f t="shared" si="15"/>
        <v>#REF!</v>
      </c>
      <c r="I38" s="33" t="e">
        <f t="shared" si="15"/>
        <v>#REF!</v>
      </c>
      <c r="J38" s="33" t="e">
        <f t="shared" si="15"/>
        <v>#REF!</v>
      </c>
      <c r="K38" s="33" t="e">
        <f t="shared" si="15"/>
        <v>#REF!</v>
      </c>
      <c r="L38" s="33" t="e">
        <f t="shared" si="15"/>
        <v>#REF!</v>
      </c>
      <c r="M38" s="33" t="e">
        <f t="shared" si="15"/>
        <v>#REF!</v>
      </c>
      <c r="N38" s="33" t="e">
        <f t="shared" si="15"/>
        <v>#REF!</v>
      </c>
      <c r="O38" s="24"/>
      <c r="P38" s="7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4"/>
      <c r="B39" s="35" t="s">
        <v>69</v>
      </c>
      <c r="C39" s="36" t="e">
        <f t="shared" ref="C39:N39" si="16">C37+C38</f>
        <v>#REF!</v>
      </c>
      <c r="D39" s="36" t="e">
        <f t="shared" si="16"/>
        <v>#REF!</v>
      </c>
      <c r="E39" s="36" t="e">
        <f t="shared" si="16"/>
        <v>#REF!</v>
      </c>
      <c r="F39" s="36" t="e">
        <f t="shared" si="16"/>
        <v>#REF!</v>
      </c>
      <c r="G39" s="36" t="e">
        <f t="shared" si="16"/>
        <v>#REF!</v>
      </c>
      <c r="H39" s="36" t="e">
        <f t="shared" si="16"/>
        <v>#REF!</v>
      </c>
      <c r="I39" s="36" t="e">
        <f t="shared" si="16"/>
        <v>#REF!</v>
      </c>
      <c r="J39" s="36" t="e">
        <f t="shared" si="16"/>
        <v>#REF!</v>
      </c>
      <c r="K39" s="36" t="e">
        <f t="shared" si="16"/>
        <v>#REF!</v>
      </c>
      <c r="L39" s="36" t="e">
        <f t="shared" si="16"/>
        <v>#REF!</v>
      </c>
      <c r="M39" s="36" t="e">
        <f t="shared" si="16"/>
        <v>#REF!</v>
      </c>
      <c r="N39" s="36" t="e">
        <f t="shared" si="16"/>
        <v>#REF!</v>
      </c>
      <c r="O39" s="24"/>
      <c r="P39" s="7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2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7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2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7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2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7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2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7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2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7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2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7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2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7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2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7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2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7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2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7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2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7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2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7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2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7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2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7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2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7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2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7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2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7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2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7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2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7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2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7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2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7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2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7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2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7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2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7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2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7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2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7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2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7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2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7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2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7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2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7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2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7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2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7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2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7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2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7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2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7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2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7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2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7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2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7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2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7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2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7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2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7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2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7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27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7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27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7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27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7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27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7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27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7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27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7"/>
      <c r="Q87" s="3"/>
      <c r="R87" s="3"/>
      <c r="S87" s="3"/>
      <c r="T87" s="3"/>
      <c r="U87" s="3"/>
      <c r="V87" s="3"/>
      <c r="W87" s="3"/>
      <c r="X87" s="3"/>
      <c r="Y87" s="3"/>
      <c r="Z87" s="3"/>
    </row>
  </sheetData>
  <mergeCells count="3">
    <mergeCell ref="A25:B25"/>
    <mergeCell ref="A27:B27"/>
    <mergeCell ref="A28:B28"/>
  </mergeCells>
  <hyperlinks>
    <hyperlink ref="Q2" r:id="rId1" xr:uid="{00000000-0004-0000-0000-000000000000}"/>
    <hyperlink ref="Q3" r:id="rId2" xr:uid="{00000000-0004-0000-0000-000001000000}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workbookViewId="0"/>
  </sheetViews>
  <sheetFormatPr defaultColWidth="12.5546875" defaultRowHeight="15" customHeight="1"/>
  <cols>
    <col min="1" max="1" width="11.83203125" customWidth="1"/>
    <col min="2" max="2" width="20.44140625" customWidth="1"/>
    <col min="3" max="26" width="10.71875" customWidth="1"/>
  </cols>
  <sheetData>
    <row r="1" spans="1:26" ht="15.75" customHeight="1">
      <c r="A1" s="1" t="s">
        <v>38</v>
      </c>
      <c r="B1" s="37"/>
      <c r="C1" s="38" t="s">
        <v>39</v>
      </c>
      <c r="D1" s="38" t="s">
        <v>40</v>
      </c>
      <c r="E1" s="38" t="s">
        <v>41</v>
      </c>
      <c r="F1" s="38" t="s">
        <v>42</v>
      </c>
      <c r="G1" s="38" t="s">
        <v>43</v>
      </c>
      <c r="H1" s="38" t="s">
        <v>44</v>
      </c>
      <c r="I1" s="38" t="s">
        <v>45</v>
      </c>
      <c r="J1" s="38" t="s">
        <v>46</v>
      </c>
      <c r="K1" s="38" t="s">
        <v>47</v>
      </c>
      <c r="L1" s="38" t="s">
        <v>48</v>
      </c>
      <c r="M1" s="38" t="s">
        <v>49</v>
      </c>
      <c r="N1" s="38" t="s">
        <v>50</v>
      </c>
      <c r="O1" s="2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5.75" customHeight="1">
      <c r="A2" s="40" t="s">
        <v>1</v>
      </c>
      <c r="B2" s="41" t="s">
        <v>14</v>
      </c>
      <c r="C2" s="42">
        <v>1</v>
      </c>
      <c r="D2" s="42">
        <v>2</v>
      </c>
      <c r="E2" s="42">
        <v>3</v>
      </c>
      <c r="F2" s="42">
        <v>4</v>
      </c>
      <c r="G2" s="42">
        <v>5</v>
      </c>
      <c r="H2" s="42">
        <v>6</v>
      </c>
      <c r="I2" s="42">
        <v>7</v>
      </c>
      <c r="J2" s="42">
        <v>8</v>
      </c>
      <c r="K2" s="42">
        <v>9</v>
      </c>
      <c r="L2" s="42">
        <v>10</v>
      </c>
      <c r="M2" s="42">
        <v>11</v>
      </c>
      <c r="N2" s="42">
        <v>12</v>
      </c>
      <c r="O2" s="4" t="s">
        <v>15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2.75" customHeight="1">
      <c r="A3" s="37"/>
      <c r="B3" s="43" t="s">
        <v>51</v>
      </c>
      <c r="C3" s="44">
        <f>'Шаблон финансовой модели Создай'!C4</f>
        <v>0</v>
      </c>
      <c r="D3" s="44">
        <f>'Шаблон финансовой модели Создай'!D4</f>
        <v>0</v>
      </c>
      <c r="E3" s="44">
        <f>'Шаблон финансовой модели Создай'!E4</f>
        <v>5400</v>
      </c>
      <c r="F3" s="44">
        <f>'Шаблон финансовой модели Создай'!F4</f>
        <v>9000</v>
      </c>
      <c r="G3" s="44">
        <f>'Шаблон финансовой модели Создай'!G4</f>
        <v>9000</v>
      </c>
      <c r="H3" s="44">
        <f>'Шаблон финансовой модели Создай'!H4</f>
        <v>9000</v>
      </c>
      <c r="I3" s="44">
        <f>'Шаблон финансовой модели Создай'!I4</f>
        <v>9000</v>
      </c>
      <c r="J3" s="44">
        <f>'Шаблон финансовой модели Создай'!J4</f>
        <v>12000</v>
      </c>
      <c r="K3" s="44">
        <f>'Шаблон финансовой модели Создай'!K4</f>
        <v>12000</v>
      </c>
      <c r="L3" s="44">
        <f>'Шаблон финансовой модели Создай'!L4</f>
        <v>12000</v>
      </c>
      <c r="M3" s="44">
        <f>'Шаблон финансовой модели Создай'!M4</f>
        <v>12000</v>
      </c>
      <c r="N3" s="44">
        <f>'Шаблон финансовой модели Создай'!N4</f>
        <v>12000</v>
      </c>
      <c r="O3" s="45">
        <f>'Шаблон финансовой модели Создай'!O4</f>
        <v>101400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2.75" customHeight="1">
      <c r="A4" s="37"/>
      <c r="B4" s="43" t="s">
        <v>26</v>
      </c>
      <c r="C4" s="44" t="e">
        <f>'Шаблон финансовой модели Создай'!C10</f>
        <v>#REF!</v>
      </c>
      <c r="D4" s="44" t="e">
        <f>'Шаблон финансовой модели Создай'!D10</f>
        <v>#REF!</v>
      </c>
      <c r="E4" s="44" t="e">
        <f>'Шаблон финансовой модели Создай'!E10</f>
        <v>#REF!</v>
      </c>
      <c r="F4" s="44" t="e">
        <f>'Шаблон финансовой модели Создай'!F10</f>
        <v>#REF!</v>
      </c>
      <c r="G4" s="44" t="e">
        <f>'Шаблон финансовой модели Создай'!G10</f>
        <v>#REF!</v>
      </c>
      <c r="H4" s="44" t="e">
        <f>'Шаблон финансовой модели Создай'!H10</f>
        <v>#REF!</v>
      </c>
      <c r="I4" s="44" t="e">
        <f>'Шаблон финансовой модели Создай'!I10</f>
        <v>#REF!</v>
      </c>
      <c r="J4" s="44" t="e">
        <f>'Шаблон финансовой модели Создай'!J10</f>
        <v>#REF!</v>
      </c>
      <c r="K4" s="44" t="e">
        <f>'Шаблон финансовой модели Создай'!K10</f>
        <v>#REF!</v>
      </c>
      <c r="L4" s="44" t="e">
        <f>'Шаблон финансовой модели Создай'!L10</f>
        <v>#REF!</v>
      </c>
      <c r="M4" s="44" t="e">
        <f>'Шаблон финансовой модели Создай'!M10</f>
        <v>#REF!</v>
      </c>
      <c r="N4" s="44" t="e">
        <f>'Шаблон финансовой модели Создай'!N10</f>
        <v>#REF!</v>
      </c>
      <c r="O4" s="45" t="e">
        <f>'Шаблон финансовой модели Создай'!O10</f>
        <v>#REF!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2.75" customHeight="1">
      <c r="A5" s="37"/>
      <c r="B5" s="43" t="s">
        <v>52</v>
      </c>
      <c r="C5" s="44">
        <f>'Шаблон финансовой модели Создай'!C12</f>
        <v>642.9</v>
      </c>
      <c r="D5" s="44">
        <f>'Шаблон финансовой модели Создай'!D12</f>
        <v>642.9</v>
      </c>
      <c r="E5" s="44">
        <f>'Шаблон финансовой модели Создай'!E12</f>
        <v>242.9</v>
      </c>
      <c r="F5" s="44">
        <f>'Шаблон финансовой модели Создай'!F12</f>
        <v>242.9</v>
      </c>
      <c r="G5" s="44">
        <f>'Шаблон финансовой модели Создай'!G12</f>
        <v>242.9</v>
      </c>
      <c r="H5" s="44">
        <f>'Шаблон финансовой модели Создай'!H12</f>
        <v>242.9</v>
      </c>
      <c r="I5" s="44">
        <f>'Шаблон финансовой модели Создай'!I12</f>
        <v>242.9</v>
      </c>
      <c r="J5" s="44">
        <f>'Шаблон финансовой модели Создай'!J12</f>
        <v>242.9</v>
      </c>
      <c r="K5" s="44">
        <f>'Шаблон финансовой модели Создай'!K12</f>
        <v>242.9</v>
      </c>
      <c r="L5" s="44">
        <f>'Шаблон финансовой модели Создай'!L12</f>
        <v>242.9</v>
      </c>
      <c r="M5" s="44">
        <f>'Шаблон финансовой модели Создай'!M12</f>
        <v>313.89999999999998</v>
      </c>
      <c r="N5" s="44">
        <f>'Шаблон финансовой модели Создай'!N12</f>
        <v>313.89999999999998</v>
      </c>
      <c r="O5" s="45">
        <f>'Шаблон финансовой модели Создай'!O12</f>
        <v>3856.8000000000006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2.75" customHeight="1">
      <c r="A6" s="37"/>
      <c r="B6" s="43" t="s">
        <v>53</v>
      </c>
      <c r="C6" s="44" t="e">
        <f>'Шаблон финансовой модели Создай'!C25</f>
        <v>#REF!</v>
      </c>
      <c r="D6" s="44" t="e">
        <f>'Шаблон финансовой модели Создай'!D25</f>
        <v>#REF!</v>
      </c>
      <c r="E6" s="44" t="e">
        <f>'Шаблон финансовой модели Создай'!E25</f>
        <v>#REF!</v>
      </c>
      <c r="F6" s="44" t="e">
        <f>'Шаблон финансовой модели Создай'!F25</f>
        <v>#REF!</v>
      </c>
      <c r="G6" s="44" t="e">
        <f>'Шаблон финансовой модели Создай'!G25</f>
        <v>#REF!</v>
      </c>
      <c r="H6" s="44" t="e">
        <f>'Шаблон финансовой модели Создай'!H25</f>
        <v>#REF!</v>
      </c>
      <c r="I6" s="44" t="e">
        <f>'Шаблон финансовой модели Создай'!I25</f>
        <v>#REF!</v>
      </c>
      <c r="J6" s="44" t="e">
        <f>'Шаблон финансовой модели Создай'!J25</f>
        <v>#REF!</v>
      </c>
      <c r="K6" s="44" t="e">
        <f>'Шаблон финансовой модели Создай'!K25</f>
        <v>#REF!</v>
      </c>
      <c r="L6" s="44" t="e">
        <f>'Шаблон финансовой модели Создай'!L25</f>
        <v>#REF!</v>
      </c>
      <c r="M6" s="44" t="e">
        <f>'Шаблон финансовой модели Создай'!M25</f>
        <v>#REF!</v>
      </c>
      <c r="N6" s="44" t="e">
        <f>'Шаблон финансовой модели Создай'!N25</f>
        <v>#REF!</v>
      </c>
      <c r="O6" s="45" t="e">
        <f t="shared" ref="O6:O8" si="0">#REF!</f>
        <v>#REF!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2.75" customHeight="1">
      <c r="A7" s="37"/>
      <c r="B7" s="43" t="s">
        <v>33</v>
      </c>
      <c r="C7" s="44" t="e">
        <f>'Шаблон финансовой модели Создай'!C27</f>
        <v>#REF!</v>
      </c>
      <c r="D7" s="44" t="e">
        <f>'Шаблон финансовой модели Создай'!D27</f>
        <v>#REF!</v>
      </c>
      <c r="E7" s="44" t="e">
        <f>'Шаблон финансовой модели Создай'!E27</f>
        <v>#REF!</v>
      </c>
      <c r="F7" s="44" t="e">
        <f>'Шаблон финансовой модели Создай'!F27</f>
        <v>#REF!</v>
      </c>
      <c r="G7" s="44" t="e">
        <f>'Шаблон финансовой модели Создай'!G27</f>
        <v>#REF!</v>
      </c>
      <c r="H7" s="44" t="e">
        <f>'Шаблон финансовой модели Создай'!H27</f>
        <v>#REF!</v>
      </c>
      <c r="I7" s="44" t="e">
        <f>'Шаблон финансовой модели Создай'!I27</f>
        <v>#REF!</v>
      </c>
      <c r="J7" s="44" t="e">
        <f>'Шаблон финансовой модели Создай'!J27</f>
        <v>#REF!</v>
      </c>
      <c r="K7" s="44" t="e">
        <f>'Шаблон финансовой модели Создай'!K27</f>
        <v>#REF!</v>
      </c>
      <c r="L7" s="44" t="e">
        <f>'Шаблон финансовой модели Создай'!L27</f>
        <v>#REF!</v>
      </c>
      <c r="M7" s="44" t="e">
        <f>'Шаблон финансовой модели Создай'!M27</f>
        <v>#REF!</v>
      </c>
      <c r="N7" s="44" t="e">
        <f>'Шаблон финансовой модели Создай'!N27</f>
        <v>#REF!</v>
      </c>
      <c r="O7" s="45" t="e">
        <f t="shared" si="0"/>
        <v>#REF!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2.75" customHeight="1">
      <c r="A8" s="37"/>
      <c r="B8" s="43" t="s">
        <v>34</v>
      </c>
      <c r="C8" s="46" t="e">
        <f>'Шаблон финансовой модели Создай'!C28</f>
        <v>#REF!</v>
      </c>
      <c r="D8" s="46" t="e">
        <f>'Шаблон финансовой модели Создай'!D28</f>
        <v>#REF!</v>
      </c>
      <c r="E8" s="46" t="e">
        <f>'Шаблон финансовой модели Создай'!E28</f>
        <v>#REF!</v>
      </c>
      <c r="F8" s="46" t="e">
        <f>'Шаблон финансовой модели Создай'!F28</f>
        <v>#REF!</v>
      </c>
      <c r="G8" s="46" t="e">
        <f>'Шаблон финансовой модели Создай'!G28</f>
        <v>#REF!</v>
      </c>
      <c r="H8" s="46" t="e">
        <f>'Шаблон финансовой модели Создай'!H28</f>
        <v>#REF!</v>
      </c>
      <c r="I8" s="46" t="e">
        <f>'Шаблон финансовой модели Создай'!I28</f>
        <v>#REF!</v>
      </c>
      <c r="J8" s="46" t="e">
        <f>'Шаблон финансовой модели Создай'!J28</f>
        <v>#REF!</v>
      </c>
      <c r="K8" s="46" t="e">
        <f>'Шаблон финансовой модели Создай'!K28</f>
        <v>#REF!</v>
      </c>
      <c r="L8" s="46" t="e">
        <f>'Шаблон финансовой модели Создай'!L28</f>
        <v>#REF!</v>
      </c>
      <c r="M8" s="46" t="e">
        <f>'Шаблон финансовой модели Создай'!M28</f>
        <v>#REF!</v>
      </c>
      <c r="N8" s="46" t="e">
        <f>'Шаблон финансовой модели Создай'!N28</f>
        <v>#REF!</v>
      </c>
      <c r="O8" s="45" t="e">
        <f t="shared" si="0"/>
        <v>#REF!</v>
      </c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2.75" customHeight="1">
      <c r="A9" s="37"/>
      <c r="B9" s="47" t="s">
        <v>54</v>
      </c>
      <c r="C9" s="48">
        <f>'Шаблон финансовой модели Создай'!C34</f>
        <v>400</v>
      </c>
      <c r="D9" s="48">
        <f>'Шаблон финансовой модели Создай'!D34</f>
        <v>400</v>
      </c>
      <c r="E9" s="48">
        <f>'Шаблон финансовой модели Создай'!E34</f>
        <v>200</v>
      </c>
      <c r="F9" s="48">
        <f>'Шаблон финансовой модели Создай'!F34</f>
        <v>0</v>
      </c>
      <c r="G9" s="48">
        <f>'Шаблон финансовой модели Создай'!G34</f>
        <v>0</v>
      </c>
      <c r="H9" s="48">
        <f>'Шаблон финансовой модели Создай'!H34</f>
        <v>0</v>
      </c>
      <c r="I9" s="48">
        <f>'Шаблон финансовой модели Создай'!I34</f>
        <v>0</v>
      </c>
      <c r="J9" s="48">
        <f>'Шаблон финансовой модели Создай'!J34</f>
        <v>0</v>
      </c>
      <c r="K9" s="48">
        <f>'Шаблон финансовой модели Создай'!K34</f>
        <v>0</v>
      </c>
      <c r="L9" s="48">
        <f>'Шаблон финансовой модели Создай'!L34</f>
        <v>0</v>
      </c>
      <c r="M9" s="48">
        <f>'Шаблон финансовой модели Создай'!M34</f>
        <v>0</v>
      </c>
      <c r="N9" s="48">
        <f>'Шаблон финансовой модели Создай'!N34</f>
        <v>0</v>
      </c>
      <c r="O9" s="45">
        <f>SUM(C9:N9)</f>
        <v>1000</v>
      </c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2.75" customHeight="1">
      <c r="A10" s="37"/>
      <c r="B10" s="43" t="s">
        <v>55</v>
      </c>
      <c r="C10" s="44" t="e">
        <f>'Шаблон финансовой модели Создай'!C38</f>
        <v>#REF!</v>
      </c>
      <c r="D10" s="44" t="e">
        <f>'Шаблон финансовой модели Создай'!D38</f>
        <v>#REF!</v>
      </c>
      <c r="E10" s="44" t="e">
        <f>'Шаблон финансовой модели Создай'!E38</f>
        <v>#REF!</v>
      </c>
      <c r="F10" s="44" t="e">
        <f>'Шаблон финансовой модели Создай'!F38</f>
        <v>#REF!</v>
      </c>
      <c r="G10" s="44" t="e">
        <f>'Шаблон финансовой модели Создай'!G38</f>
        <v>#REF!</v>
      </c>
      <c r="H10" s="44" t="e">
        <f>'Шаблон финансовой модели Создай'!H38</f>
        <v>#REF!</v>
      </c>
      <c r="I10" s="44" t="e">
        <f>'Шаблон финансовой модели Создай'!I38</f>
        <v>#REF!</v>
      </c>
      <c r="J10" s="44" t="e">
        <f>'Шаблон финансовой модели Создай'!J38</f>
        <v>#REF!</v>
      </c>
      <c r="K10" s="44" t="e">
        <f>'Шаблон финансовой модели Создай'!K38</f>
        <v>#REF!</v>
      </c>
      <c r="L10" s="44" t="e">
        <f>'Шаблон финансовой модели Создай'!L38</f>
        <v>#REF!</v>
      </c>
      <c r="M10" s="44" t="e">
        <f>'Шаблон финансовой модели Создай'!M38</f>
        <v>#REF!</v>
      </c>
      <c r="N10" s="44" t="e">
        <f>'Шаблон финансовой модели Создай'!N38</f>
        <v>#REF!</v>
      </c>
      <c r="O10" s="4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2.75" customHeight="1">
      <c r="A11" s="37"/>
      <c r="B11" s="43" t="s">
        <v>56</v>
      </c>
      <c r="C11" s="49" t="e">
        <f t="shared" ref="C11:N11" si="1">C10/(1+$C$14/4)^C2</f>
        <v>#REF!</v>
      </c>
      <c r="D11" s="49" t="e">
        <f t="shared" si="1"/>
        <v>#REF!</v>
      </c>
      <c r="E11" s="49" t="e">
        <f t="shared" si="1"/>
        <v>#REF!</v>
      </c>
      <c r="F11" s="49" t="e">
        <f t="shared" si="1"/>
        <v>#REF!</v>
      </c>
      <c r="G11" s="49" t="e">
        <f t="shared" si="1"/>
        <v>#REF!</v>
      </c>
      <c r="H11" s="49" t="e">
        <f t="shared" si="1"/>
        <v>#REF!</v>
      </c>
      <c r="I11" s="49" t="e">
        <f t="shared" si="1"/>
        <v>#REF!</v>
      </c>
      <c r="J11" s="49" t="e">
        <f t="shared" si="1"/>
        <v>#REF!</v>
      </c>
      <c r="K11" s="49" t="e">
        <f t="shared" si="1"/>
        <v>#REF!</v>
      </c>
      <c r="L11" s="49" t="e">
        <f t="shared" si="1"/>
        <v>#REF!</v>
      </c>
      <c r="M11" s="49" t="e">
        <f t="shared" si="1"/>
        <v>#REF!</v>
      </c>
      <c r="N11" s="49" t="e">
        <f t="shared" si="1"/>
        <v>#REF!</v>
      </c>
      <c r="O11" s="4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2.75" customHeight="1">
      <c r="A12" s="37"/>
      <c r="B12" s="43" t="s">
        <v>57</v>
      </c>
      <c r="C12" s="48" t="e">
        <f>C11</f>
        <v>#REF!</v>
      </c>
      <c r="D12" s="48" t="e">
        <f t="shared" ref="D12:N12" si="2">D11+C12</f>
        <v>#REF!</v>
      </c>
      <c r="E12" s="48" t="e">
        <f t="shared" si="2"/>
        <v>#REF!</v>
      </c>
      <c r="F12" s="48" t="e">
        <f t="shared" si="2"/>
        <v>#REF!</v>
      </c>
      <c r="G12" s="48" t="e">
        <f t="shared" si="2"/>
        <v>#REF!</v>
      </c>
      <c r="H12" s="48" t="e">
        <f t="shared" si="2"/>
        <v>#REF!</v>
      </c>
      <c r="I12" s="48" t="e">
        <f t="shared" si="2"/>
        <v>#REF!</v>
      </c>
      <c r="J12" s="48" t="e">
        <f t="shared" si="2"/>
        <v>#REF!</v>
      </c>
      <c r="K12" s="48" t="e">
        <f t="shared" si="2"/>
        <v>#REF!</v>
      </c>
      <c r="L12" s="48" t="e">
        <f t="shared" si="2"/>
        <v>#REF!</v>
      </c>
      <c r="M12" s="48" t="e">
        <f t="shared" si="2"/>
        <v>#REF!</v>
      </c>
      <c r="N12" s="48" t="e">
        <f t="shared" si="2"/>
        <v>#REF!</v>
      </c>
      <c r="O12" s="4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2.7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2.75" customHeight="1">
      <c r="A14" s="37"/>
      <c r="B14" s="45" t="s">
        <v>58</v>
      </c>
      <c r="C14" s="45">
        <f>C15+C16*(C17-C15)</f>
        <v>0.132442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2.75" customHeight="1">
      <c r="A15" s="37"/>
      <c r="B15" s="50" t="s">
        <v>59</v>
      </c>
      <c r="C15" s="51">
        <v>7.4499999999999997E-2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2.75" customHeight="1">
      <c r="A16" s="37"/>
      <c r="B16" s="50" t="s">
        <v>60</v>
      </c>
      <c r="C16" s="52">
        <v>0.87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2.75" customHeight="1">
      <c r="A17" s="37"/>
      <c r="B17" s="50" t="s">
        <v>61</v>
      </c>
      <c r="C17" s="51">
        <v>0.1411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2.75" customHeight="1">
      <c r="A18" s="37"/>
      <c r="B18" s="39"/>
      <c r="C18" s="39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2.75" customHeight="1">
      <c r="A19" s="37"/>
      <c r="B19" s="45" t="s">
        <v>62</v>
      </c>
      <c r="C19" s="45" t="e">
        <f>SUM(C11:N11)</f>
        <v>#REF!</v>
      </c>
      <c r="D19" s="37"/>
      <c r="E19" s="37"/>
      <c r="F19" s="37"/>
      <c r="G19" s="37"/>
      <c r="H19" s="53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2.75" customHeight="1">
      <c r="A20" s="37"/>
      <c r="B20" s="54" t="s">
        <v>63</v>
      </c>
      <c r="C20" s="45" t="e">
        <f>N12</f>
        <v>#REF!</v>
      </c>
      <c r="D20" s="37"/>
      <c r="E20" s="37"/>
      <c r="F20" s="37"/>
      <c r="G20" s="37"/>
      <c r="H20" s="53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2.75" customHeight="1">
      <c r="A21" s="37"/>
      <c r="B21" s="39"/>
      <c r="C21" s="39"/>
      <c r="D21" s="37"/>
      <c r="E21" s="37"/>
      <c r="F21" s="37"/>
      <c r="G21" s="37"/>
      <c r="H21" s="53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2.75" customHeight="1">
      <c r="A22" s="37"/>
      <c r="B22" s="39"/>
      <c r="C22" s="55"/>
      <c r="D22" s="5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2.75" customHeight="1">
      <c r="A23" s="37"/>
      <c r="B23" s="39"/>
      <c r="C23" s="55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2.7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2.7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2.7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2.7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2.7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2.7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2.7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2.7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2.7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2.7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2.7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2.7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2.7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2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2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2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2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2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2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2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2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2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2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2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2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2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.7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2.7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.7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2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2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2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2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2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2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2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2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2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2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2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2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2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2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2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2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2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2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2.75" customHeight="1">
      <c r="A74" s="37"/>
      <c r="D74" s="57" t="s">
        <v>64</v>
      </c>
      <c r="E74" s="57" t="e">
        <f>SUM(C9:K9)/L10</f>
        <v>#REF!</v>
      </c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2.75" customHeight="1">
      <c r="A75" s="37"/>
      <c r="D75" s="57" t="s">
        <v>65</v>
      </c>
      <c r="E75" s="58" t="e">
        <f>C19/O9</f>
        <v>#REF!</v>
      </c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2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2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2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2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2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2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2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2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2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2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2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2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2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2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2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2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2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2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2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2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2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2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2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2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2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Шаблон финансовой модели Создай</vt:lpstr>
      <vt:lpstr>Инвест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</dc:creator>
  <cp:lastModifiedBy>Leon Semenov</cp:lastModifiedBy>
  <dcterms:created xsi:type="dcterms:W3CDTF">2025-04-24T19:55:22Z</dcterms:created>
  <dcterms:modified xsi:type="dcterms:W3CDTF">2025-04-24T19:55:22Z</dcterms:modified>
</cp:coreProperties>
</file>