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ruslanbelonogov/Downloads/"/>
    </mc:Choice>
  </mc:AlternateContent>
  <xr:revisionPtr revIDLastSave="0" documentId="13_ncr:1_{2DA77D84-EA45-A543-89C8-7BC7221C46BE}" xr6:coauthVersionLast="47" xr6:coauthVersionMax="47" xr10:uidLastSave="{00000000-0000-0000-0000-000000000000}"/>
  <bookViews>
    <workbookView xWindow="8840" yWindow="500" windowWidth="27080" windowHeight="18580" tabRatio="500" xr2:uid="{00000000-000D-0000-FFFF-FFFF00000000}"/>
  </bookViews>
  <sheets>
    <sheet name="ФИТИНГИ" sheetId="1" r:id="rId1"/>
    <sheet name="ТРУБЫ ПВХ КЛЕЕВЫЕ" sheetId="4" r:id="rId2"/>
    <sheet name="ТРУБЫ ПВХ ПОД КОЛЬЦО" sheetId="6" r:id="rId3"/>
    <sheet name="Лист3" sheetId="3" state="hidden" r:id="rId4"/>
  </sheets>
  <definedNames>
    <definedName name="_xlnm.Print_Area" localSheetId="0">ФИТИНГИ!$A$2:$F$310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7" i="1" l="1"/>
  <c r="I54" i="4"/>
  <c r="I55" i="4"/>
  <c r="I56" i="4"/>
  <c r="I57" i="4"/>
  <c r="I33" i="4"/>
  <c r="I34" i="4"/>
  <c r="I35" i="4"/>
  <c r="I36" i="4"/>
  <c r="I37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F236" i="1"/>
  <c r="F237" i="1"/>
  <c r="F238" i="1"/>
  <c r="F239" i="1"/>
  <c r="F240" i="1"/>
  <c r="F241" i="1"/>
  <c r="F224" i="1"/>
  <c r="F225" i="1"/>
  <c r="IW194" i="1"/>
  <c r="IW147" i="1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22" i="4"/>
  <c r="I23" i="4"/>
  <c r="I24" i="4"/>
  <c r="I25" i="4"/>
  <c r="I26" i="4"/>
  <c r="I27" i="4"/>
  <c r="I28" i="4"/>
  <c r="I29" i="4"/>
  <c r="I30" i="4"/>
  <c r="I31" i="4"/>
  <c r="I32" i="4"/>
  <c r="I21" i="4"/>
  <c r="I6" i="4"/>
  <c r="F312" i="1" l="1"/>
  <c r="F243" i="1"/>
  <c r="F244" i="1"/>
  <c r="F245" i="1"/>
  <c r="F246" i="1"/>
  <c r="F247" i="1"/>
  <c r="F248" i="1"/>
  <c r="F282" i="1"/>
  <c r="F281" i="1"/>
  <c r="F280" i="1"/>
  <c r="F279" i="1"/>
  <c r="F278" i="1"/>
  <c r="F277" i="1"/>
  <c r="F276" i="1"/>
  <c r="F275" i="1"/>
  <c r="F274" i="1"/>
  <c r="F250" i="1"/>
  <c r="F251" i="1"/>
  <c r="F252" i="1"/>
  <c r="F253" i="1"/>
  <c r="F254" i="1"/>
  <c r="F255" i="1"/>
  <c r="F256" i="1"/>
  <c r="F258" i="1"/>
  <c r="F259" i="1"/>
  <c r="F260" i="1"/>
  <c r="F262" i="1"/>
  <c r="F226" i="1"/>
  <c r="F227" i="1"/>
  <c r="F22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6" i="1"/>
  <c r="F207" i="1"/>
  <c r="F208" i="1"/>
  <c r="F209" i="1"/>
  <c r="F210" i="1"/>
  <c r="F212" i="1"/>
  <c r="F213" i="1"/>
  <c r="F214" i="1"/>
  <c r="F215" i="1"/>
  <c r="F216" i="1"/>
  <c r="F218" i="1"/>
  <c r="F219" i="1"/>
  <c r="F220" i="1"/>
  <c r="F221" i="1"/>
  <c r="F222" i="1"/>
  <c r="F230" i="1"/>
  <c r="F231" i="1"/>
  <c r="F232" i="1"/>
  <c r="F233" i="1"/>
  <c r="F234" i="1"/>
  <c r="F263" i="1"/>
  <c r="F264" i="1"/>
  <c r="F265" i="1"/>
  <c r="F266" i="1"/>
  <c r="F267" i="1"/>
  <c r="F268" i="1"/>
  <c r="F269" i="1"/>
  <c r="F270" i="1"/>
  <c r="F271" i="1"/>
  <c r="F272" i="1"/>
  <c r="F284" i="1"/>
  <c r="F285" i="1"/>
  <c r="F286" i="1"/>
  <c r="F287" i="1"/>
  <c r="F288" i="1"/>
  <c r="F289" i="1"/>
  <c r="F290" i="1"/>
  <c r="F291" i="1"/>
  <c r="F292" i="1"/>
  <c r="F294" i="1"/>
  <c r="F295" i="1"/>
  <c r="F296" i="1"/>
  <c r="F297" i="1"/>
  <c r="F298" i="1"/>
  <c r="F300" i="1"/>
  <c r="F301" i="1"/>
  <c r="F302" i="1"/>
  <c r="F303" i="1"/>
  <c r="F305" i="1"/>
  <c r="F306" i="1"/>
  <c r="F307" i="1"/>
  <c r="F308" i="1"/>
  <c r="F309" i="1"/>
  <c r="F310" i="1"/>
</calcChain>
</file>

<file path=xl/sharedStrings.xml><?xml version="1.0" encoding="utf-8"?>
<sst xmlns="http://schemas.openxmlformats.org/spreadsheetml/2006/main" count="1205" uniqueCount="760">
  <si>
    <t>Ваша скидка %</t>
  </si>
  <si>
    <t>Курс для пересчета цен в рубли</t>
  </si>
  <si>
    <t>Изображение</t>
  </si>
  <si>
    <t>Артикул</t>
  </si>
  <si>
    <t>Фитинги</t>
  </si>
  <si>
    <t>Цена в Рублях</t>
  </si>
  <si>
    <t xml:space="preserve">Муфта клеевая PVC-U </t>
  </si>
  <si>
    <t>шт</t>
  </si>
  <si>
    <t xml:space="preserve">Угол клеевой 45°  PVC-U </t>
  </si>
  <si>
    <t xml:space="preserve">Угол клеевой 90° PVC-U </t>
  </si>
  <si>
    <t xml:space="preserve">Тройник клеевой 45° PVC-U </t>
  </si>
  <si>
    <t xml:space="preserve">Тройник клеевой 90° PVC-U </t>
  </si>
  <si>
    <t xml:space="preserve">Тройник клеевой 90° переходной PVC-U </t>
  </si>
  <si>
    <t xml:space="preserve">Бурт под фланец с зубчатой поверхностью PVC-U </t>
  </si>
  <si>
    <t xml:space="preserve">Свободный фланец PVC-U </t>
  </si>
  <si>
    <t xml:space="preserve">Переходное кольцо  PVC-U </t>
  </si>
  <si>
    <t xml:space="preserve">Заглушка клеевая PVC-U </t>
  </si>
  <si>
    <t xml:space="preserve">Крестовина PVC-U </t>
  </si>
  <si>
    <t xml:space="preserve">Муфта разборная с EPDM прокладкой PVC-U </t>
  </si>
  <si>
    <t xml:space="preserve">Шаровой кран муфтовое окончание с регулируемым суппортом PVC-U </t>
  </si>
  <si>
    <t xml:space="preserve">Дисковый затвор промышленного применения PVC-U </t>
  </si>
  <si>
    <t>Цена в Руб</t>
  </si>
  <si>
    <t>Переход на емкость PVC-U</t>
  </si>
  <si>
    <t>Опора для труб</t>
  </si>
  <si>
    <t>Диаметр</t>
  </si>
  <si>
    <t>Наименование</t>
  </si>
  <si>
    <t>Клей Aquademic для PVC-U / НПВХ 1 кг</t>
  </si>
  <si>
    <t xml:space="preserve">Цена в USD </t>
  </si>
  <si>
    <t>ASO050</t>
  </si>
  <si>
    <t>Муфта клеевая d50 PVC-UH Agvana</t>
  </si>
  <si>
    <t>ASO063</t>
  </si>
  <si>
    <t>Муфта клеевая d63 PVC-UH Agvana</t>
  </si>
  <si>
    <t>ASO075</t>
  </si>
  <si>
    <t>Муфта клеевая d75 PVC-UH Agvana</t>
  </si>
  <si>
    <t>ASO090</t>
  </si>
  <si>
    <t>Муфта клеевая d90 PVC-UH Agvana</t>
  </si>
  <si>
    <t>ASO110</t>
  </si>
  <si>
    <t>Муфта клеевая d110 PVC-UH Agvana</t>
  </si>
  <si>
    <t>ASO125</t>
  </si>
  <si>
    <t>Муфта клеевая d125 PVC-UH Agvana</t>
  </si>
  <si>
    <t>ASO140</t>
  </si>
  <si>
    <t>Муфта клеевая d140 PVC-UH Agvana</t>
  </si>
  <si>
    <t>ASO160</t>
  </si>
  <si>
    <t>Муфта клеевая d160 PVC-UH Agvana</t>
  </si>
  <si>
    <t>ASO200</t>
  </si>
  <si>
    <t>Муфта клеевая d200 PVC-UH Agvana</t>
  </si>
  <si>
    <t>ASO225</t>
  </si>
  <si>
    <t>Муфта клеевая d225 PVC-UH Agvana</t>
  </si>
  <si>
    <t>ASO250</t>
  </si>
  <si>
    <t>Муфта клеевая d250 PVC-UH Agvana</t>
  </si>
  <si>
    <t>ASO280</t>
  </si>
  <si>
    <t>Муфта клеевая d280 PVC-UH Agvana</t>
  </si>
  <si>
    <t>ASO315</t>
  </si>
  <si>
    <t>Муфта клеевая d315 PVC-UH Agvana</t>
  </si>
  <si>
    <t>ASO355</t>
  </si>
  <si>
    <t>Муфта клеевая d355 PVC-UH Agvana</t>
  </si>
  <si>
    <t>ASO400</t>
  </si>
  <si>
    <t>Муфта клеевая d400 PVC-UH Agvana</t>
  </si>
  <si>
    <t>1$=</t>
  </si>
  <si>
    <t>AEY050</t>
  </si>
  <si>
    <t>Угол клеевой 45°  d50 PVC-UH PN16, Agvana</t>
  </si>
  <si>
    <t>AEY063</t>
  </si>
  <si>
    <t>Угол клеевой 45°  d63 PVC-UH PN16, Agvana</t>
  </si>
  <si>
    <t>AEY075</t>
  </si>
  <si>
    <t>Угол клеевой 45°  d75 PVC-UH PN16, Agvana</t>
  </si>
  <si>
    <t>AEY090</t>
  </si>
  <si>
    <t>Угол клеевой 45°  d90 PVC-UH PN16, Agvana</t>
  </si>
  <si>
    <t>AEY110</t>
  </si>
  <si>
    <t>Угол клеевой 45°  d110 PVC-UH PN16, Agvana</t>
  </si>
  <si>
    <t>AEY125</t>
  </si>
  <si>
    <t>Угол клеевой 45°  d125 PVC-UH PN16, Agvana</t>
  </si>
  <si>
    <t>AEY140</t>
  </si>
  <si>
    <t>Угол клеевой 45°  d140 PVC-UH PN16, Agvana</t>
  </si>
  <si>
    <t>AEY160</t>
  </si>
  <si>
    <t>Угол клеевой 45°  d160 PVC-UH PN16, Agvana</t>
  </si>
  <si>
    <t>AEY200</t>
  </si>
  <si>
    <t>Угол клеевой 45°  d200 PVC-UH PN10, Agvana</t>
  </si>
  <si>
    <t>AEY225</t>
  </si>
  <si>
    <t>Угол клеевой 45°  d225 PVC-UH PN10, Agvana</t>
  </si>
  <si>
    <t>AEY250</t>
  </si>
  <si>
    <t>Угол клеевой 45°  d250 PVC-UH PN10, Agvana</t>
  </si>
  <si>
    <t>AEY280</t>
  </si>
  <si>
    <t>Угол клеевой 45°  d280 PVC-UH PN10, Agvana</t>
  </si>
  <si>
    <t>AEY315</t>
  </si>
  <si>
    <t>Угол клеевой 45° d315 PVC-UH PN10, Agvana</t>
  </si>
  <si>
    <t>AEY355</t>
  </si>
  <si>
    <t>Угол клеевой 45° d355 PVC-UH PN10, Agvana</t>
  </si>
  <si>
    <t>AEY400</t>
  </si>
  <si>
    <t>Угол клеевой 45° d400 PVC-UH PN10, Agvana</t>
  </si>
  <si>
    <t>*введите курс доллара по ЦБ +5% на сегодняшний день</t>
  </si>
  <si>
    <t>Единица</t>
  </si>
  <si>
    <t>AEL050</t>
  </si>
  <si>
    <t>Угол клеевой 90°  d50 PVC-UH PN16, Agvana</t>
  </si>
  <si>
    <t>AEL063</t>
  </si>
  <si>
    <t>Угол клеевой 90°  d63 PVC-UH PN16, Agvana</t>
  </si>
  <si>
    <t>AEL075</t>
  </si>
  <si>
    <t>Угол клеевой 90°  d75 PVC-UH PN16, Agvana</t>
  </si>
  <si>
    <t>AEL090</t>
  </si>
  <si>
    <t>Угол клеевой 90°  d90 PVC-UH PN16, Agvana</t>
  </si>
  <si>
    <t>AEL110</t>
  </si>
  <si>
    <t>Угол клеевой 90°  d110 PVC-UH PN16, Agvana</t>
  </si>
  <si>
    <t>AEL125</t>
  </si>
  <si>
    <t>Угол клеевой 90°  d125 PVC-UH PN16, Agvana</t>
  </si>
  <si>
    <t>AEL140</t>
  </si>
  <si>
    <t>Угол клеевой 90°  d140 PVC-UH PN16, Agvana</t>
  </si>
  <si>
    <t>AEL160</t>
  </si>
  <si>
    <t>Угол клеевой 90°  d160 PVC-UH PN16, Agvana</t>
  </si>
  <si>
    <t>AEL200</t>
  </si>
  <si>
    <t>Угол клеевой 90°  d200 PVC-UH PN10, Agvana</t>
  </si>
  <si>
    <t>AEL225</t>
  </si>
  <si>
    <t>Угол клеевой 90°  d225 PVC-UH PN10, Agvana</t>
  </si>
  <si>
    <t>AEL250</t>
  </si>
  <si>
    <t>Угол клеевой 90°  d250 PVC-UH PN10, Agvana</t>
  </si>
  <si>
    <t>AEL280</t>
  </si>
  <si>
    <t>Угол клеевой 90°  d280 PVC-UH PN10, Agvana</t>
  </si>
  <si>
    <t>AEL315</t>
  </si>
  <si>
    <t>Угол клеевой 90° d315 PVC-UH PN10, Agvana</t>
  </si>
  <si>
    <t>AEL355</t>
  </si>
  <si>
    <t>Угол клеевой 90° d355 PVC-UH PN10, Agvana</t>
  </si>
  <si>
    <t>AEL400</t>
  </si>
  <si>
    <t>Угол клеевой 90° d400 PVC-UH PN10, Agvana</t>
  </si>
  <si>
    <t>ATY050</t>
  </si>
  <si>
    <t>ATY063</t>
  </si>
  <si>
    <t>ATY075</t>
  </si>
  <si>
    <t>ATY090</t>
  </si>
  <si>
    <t>ATY110</t>
  </si>
  <si>
    <t>ATY140</t>
  </si>
  <si>
    <t>ATY160</t>
  </si>
  <si>
    <t>ATY225</t>
  </si>
  <si>
    <t>ATE050</t>
  </si>
  <si>
    <t xml:space="preserve">Тройник клеевой 90° d50 PVC-UH PN16 Agvana </t>
  </si>
  <si>
    <t>ATE063</t>
  </si>
  <si>
    <t xml:space="preserve">Тройник клеевой 90° d63 PVC-UH PN16 Agvana </t>
  </si>
  <si>
    <t>ATE075</t>
  </si>
  <si>
    <t xml:space="preserve">Тройник клеевой 90° d75 PVC-UH PN16 Agvana </t>
  </si>
  <si>
    <t>ATE090</t>
  </si>
  <si>
    <t xml:space="preserve">Тройник клеевой 90° d90 PVC-UH PN16 Agvana </t>
  </si>
  <si>
    <t>ATE110</t>
  </si>
  <si>
    <t xml:space="preserve">Тройник клеевой 90° d110 PVC-UH PN16 Agvana </t>
  </si>
  <si>
    <t>ATE125</t>
  </si>
  <si>
    <t xml:space="preserve">Тройник клеевой 90° d125 PVC-UH PN16 Agvana </t>
  </si>
  <si>
    <t>ATE140</t>
  </si>
  <si>
    <t xml:space="preserve">Тройник клеевой 90° d140 PVC-UH PN16 Agvana </t>
  </si>
  <si>
    <t>ATE160</t>
  </si>
  <si>
    <t xml:space="preserve">Тройник клеевой 90° d160 PVC-UH PN16 Agvana </t>
  </si>
  <si>
    <t>ATE200</t>
  </si>
  <si>
    <t xml:space="preserve">Тройник клеевой 90° d200 PVC-UH PN16 Agvana </t>
  </si>
  <si>
    <t>ATE225</t>
  </si>
  <si>
    <t xml:space="preserve">Тройник клеевой 90° d225 PVC-UH PN16 Agvana </t>
  </si>
  <si>
    <t>ATE250</t>
  </si>
  <si>
    <t xml:space="preserve">Тройник клеевой 90° d250 PVC-UH PN16 Agvana </t>
  </si>
  <si>
    <t>ATE280</t>
  </si>
  <si>
    <t xml:space="preserve">Тройник клеевой 90° d280 PVC-UH PN16 Agvana </t>
  </si>
  <si>
    <t>ATE315</t>
  </si>
  <si>
    <t xml:space="preserve">Тройник клеевой 90° d315 PVC-UH PN16 Agvana </t>
  </si>
  <si>
    <t>ATE355</t>
  </si>
  <si>
    <t xml:space="preserve">Тройник клеевой 90° d355 PVC-UH PN16 Agvana </t>
  </si>
  <si>
    <t>ATE400</t>
  </si>
  <si>
    <t xml:space="preserve">Тройник клеевой 90° d400 PVC-UH PN16 Agvana </t>
  </si>
  <si>
    <t>ATR11063</t>
  </si>
  <si>
    <t>Тройник клеевой 90° переходной 110x63 PVC-UH Agvana</t>
  </si>
  <si>
    <t>ATR160110</t>
  </si>
  <si>
    <t>Тройник клеевой 90° переходной 160x110 PVC-UH Agvana</t>
  </si>
  <si>
    <t>ATR200110</t>
  </si>
  <si>
    <t>Тройник клеевой 90° переходной 200x110 PVC-UH Agvana</t>
  </si>
  <si>
    <t>ATR200140</t>
  </si>
  <si>
    <t>Тройник клеевой 90° переходной 200x140 PVC-UH Agvana</t>
  </si>
  <si>
    <t>ATR200160</t>
  </si>
  <si>
    <t>Тройник клеевой 90° переходной 200x160 PVC-UH Agvana</t>
  </si>
  <si>
    <t>ATR225160</t>
  </si>
  <si>
    <t>Тройник клеевой 90° переходной 225x160 PVC-UH Agvana</t>
  </si>
  <si>
    <t>ATR250110</t>
  </si>
  <si>
    <t>Тройник клеевой 90° переходной 250x110 PVC-UH Agvana</t>
  </si>
  <si>
    <t>ATR250125</t>
  </si>
  <si>
    <t>Тройник клеевой 90° переходной 250x125 PVC-UH Agvana</t>
  </si>
  <si>
    <t>ATR250160</t>
  </si>
  <si>
    <t>Тройник клеевой 90° переходной 250x160 PVC-UH Agvana</t>
  </si>
  <si>
    <t>ATR250200</t>
  </si>
  <si>
    <t>Тройник клеевой 90° переходной 250x200 PVC-UH Agvana</t>
  </si>
  <si>
    <t>ATR250225</t>
  </si>
  <si>
    <t>Тройник клеевой 90° переходной 250x225 PVC-UH Agvana</t>
  </si>
  <si>
    <t>ATR280110</t>
  </si>
  <si>
    <t>Тройник клеевой 90° переходной 280x110 PVC-UH Agvana</t>
  </si>
  <si>
    <t>ATR280160</t>
  </si>
  <si>
    <t>Тройник клеевой 90° переходной 280x160 PVC-UH Agvana</t>
  </si>
  <si>
    <t>ATR280200</t>
  </si>
  <si>
    <t>Тройник клеевой 90° переходной 280x200 PVC-UH Agvana</t>
  </si>
  <si>
    <t>ATR280225</t>
  </si>
  <si>
    <t>Тройник клеевой 90° переходной 280x225 PVC-UH Agvana</t>
  </si>
  <si>
    <t>ATR280250</t>
  </si>
  <si>
    <t>Тройник клеевой 90° переходной 280x250 PVC-UH Agvana</t>
  </si>
  <si>
    <t>ATR315110</t>
  </si>
  <si>
    <t>Тройник клеевой 90° переходной 315x110 PVC-UH Agvana</t>
  </si>
  <si>
    <t>ATR315125</t>
  </si>
  <si>
    <t>Тройник клеевой 90° переходной 315x125 PVC-UH Agvana</t>
  </si>
  <si>
    <t>ATR315160</t>
  </si>
  <si>
    <t>Тройник клеевой 90° переходной 315x160 PVC-UH Agvana</t>
  </si>
  <si>
    <t>ATR315200</t>
  </si>
  <si>
    <t>Тройник клеевой 90° переходной 315x200 PVC-UH Agvana</t>
  </si>
  <si>
    <t>ATR315250</t>
  </si>
  <si>
    <t>Тройник клеевой 90° переходной 315x250 PVC-UH Agvana</t>
  </si>
  <si>
    <t>ATR315280</t>
  </si>
  <si>
    <t>Тройник клеевой 90° переходной 315x280 PVC-UH Agvana</t>
  </si>
  <si>
    <t>ATR355110</t>
  </si>
  <si>
    <t>Тройник клеевой 90° переходной 355x110 PVC-UH Agvana</t>
  </si>
  <si>
    <t>ATR355200</t>
  </si>
  <si>
    <t>ATR355250</t>
  </si>
  <si>
    <t>ATR355315</t>
  </si>
  <si>
    <t>Тройник клеевой 90° переходной 355x315 PVC-UH Agvana</t>
  </si>
  <si>
    <t>ATR400160</t>
  </si>
  <si>
    <t>Тройник клеевой 90° переходной 400x160 PVC-UH Agvana</t>
  </si>
  <si>
    <t>ATR400200</t>
  </si>
  <si>
    <t>ATR400250</t>
  </si>
  <si>
    <t>ATR400315</t>
  </si>
  <si>
    <t>Тройник клеевой 90° переходной 400x315 PVC-UH Agvana</t>
  </si>
  <si>
    <t>ПРАЙС-ЛИСТ на трубопроводную систему из ПВХ (PVC-U)  для питьевого и технического водоснабжения.
Клеевое соединение.</t>
  </si>
  <si>
    <t>ABRST050</t>
  </si>
  <si>
    <t>Бурт и фланец d50 PVC-UH Agvana</t>
  </si>
  <si>
    <t>ABRST063</t>
  </si>
  <si>
    <t>Бурт и фланец d63 PVC-UH Agvana</t>
  </si>
  <si>
    <t>ABRST075</t>
  </si>
  <si>
    <t>Бурт и фланец d75 PVC-UH Agvana</t>
  </si>
  <si>
    <t>ABRST090</t>
  </si>
  <si>
    <t>Бурт и фланец d90 PVC-UH Agvana</t>
  </si>
  <si>
    <t>ABRST110</t>
  </si>
  <si>
    <t>Бурт и фланец d110 PVC-UH Agvana</t>
  </si>
  <si>
    <t>ABRST125</t>
  </si>
  <si>
    <t>Бурт и фланец d125 PVC-UH Agvana</t>
  </si>
  <si>
    <t>ABRST140</t>
  </si>
  <si>
    <t>Бурт и фланец d140 PVC-UH Agvana</t>
  </si>
  <si>
    <t>ABRST160</t>
  </si>
  <si>
    <t>Бурт и фланец d160 PVC-UH Agvana</t>
  </si>
  <si>
    <t>ABRST200</t>
  </si>
  <si>
    <t>Бурт и фланец d200 PVC-UH Agvana</t>
  </si>
  <si>
    <t>ABRST225</t>
  </si>
  <si>
    <t>Бурт и фланец d225 PVC-UH Agvana</t>
  </si>
  <si>
    <t>ABRST250</t>
  </si>
  <si>
    <t>Бурт и фланец d250 PVC-UH Agvana</t>
  </si>
  <si>
    <t>ABRST280</t>
  </si>
  <si>
    <t>Бурт и фланец d280 PVC-UH Agvana</t>
  </si>
  <si>
    <t>ABRST315</t>
  </si>
  <si>
    <t>Бурт и фланец d315 PVC-UH Agvana</t>
  </si>
  <si>
    <t>ABRST355</t>
  </si>
  <si>
    <t>Бурт и фланец d355 PVC-UH Agvana</t>
  </si>
  <si>
    <t>ABRST400</t>
  </si>
  <si>
    <t>Бурт и фланец d400 PVC-UH Agvana</t>
  </si>
  <si>
    <t>ABF050</t>
  </si>
  <si>
    <t>Глухой фланец d50 PVC-UH Agvana</t>
  </si>
  <si>
    <t>ABF063</t>
  </si>
  <si>
    <t>Глухой фланец d63 PVC-UH Agvana</t>
  </si>
  <si>
    <t>ABF075</t>
  </si>
  <si>
    <t>Глухой фланец d75 PVC-UH Agvana</t>
  </si>
  <si>
    <t>ABF090</t>
  </si>
  <si>
    <t>Глухой фланец d90 PVC-UH Agvana</t>
  </si>
  <si>
    <t>ABF110</t>
  </si>
  <si>
    <t>Глухой фланец d110 PVC-UH Agvana</t>
  </si>
  <si>
    <t>ABF140</t>
  </si>
  <si>
    <t>Глухой фланец d140 PVC-UH Agvana</t>
  </si>
  <si>
    <t>ABF160</t>
  </si>
  <si>
    <t>Глухой фланец d160 PVC-UH Agvana</t>
  </si>
  <si>
    <t>ABF225</t>
  </si>
  <si>
    <t>Глухой фланец d225 PVC-UH Agvana</t>
  </si>
  <si>
    <t>ABF250</t>
  </si>
  <si>
    <t>Глухой фланец d250 PVC-UH Agvana</t>
  </si>
  <si>
    <t>ABF315</t>
  </si>
  <si>
    <t>Глухой фланец d315 PVC-UH Agvana</t>
  </si>
  <si>
    <t>ABF355</t>
  </si>
  <si>
    <t>Глухой фланец d355 PVC-UH Agvana</t>
  </si>
  <si>
    <t>ABF400</t>
  </si>
  <si>
    <t>Глухой фланец d400 PVC-UH Agvana</t>
  </si>
  <si>
    <t>ARB5040</t>
  </si>
  <si>
    <t>Переходное кольцо 50x40 PVC-UH PN16 Agvana</t>
  </si>
  <si>
    <t>ARB6350</t>
  </si>
  <si>
    <t>Переходное кольцо 63x50 PVC-UH PN16 Agvana</t>
  </si>
  <si>
    <t>ARB7563</t>
  </si>
  <si>
    <t>Переходное кольцо 75x63 PVC-UH PN16 Agvana</t>
  </si>
  <si>
    <t>ARB9075</t>
  </si>
  <si>
    <t>Переходное кольцо 90x75 PVC-UH PN16 Agvana</t>
  </si>
  <si>
    <t>ARB11063</t>
  </si>
  <si>
    <t>Переходное кольцо 110x63 PVC-UH PN16 Agvana</t>
  </si>
  <si>
    <t>ARB11090</t>
  </si>
  <si>
    <t>Переходное кольцо 110x90 PVC-UH PN16 Agvana</t>
  </si>
  <si>
    <t>ARB125110</t>
  </si>
  <si>
    <t>Переходное кольцо 125x110 PVC-UH PN16 Agvana</t>
  </si>
  <si>
    <t>ARB140125</t>
  </si>
  <si>
    <t>Переходное кольцо 140x125 PVC-UH PN16 Agvana</t>
  </si>
  <si>
    <t>ARB160110</t>
  </si>
  <si>
    <t>Переходное кольцо 160x110 PVC-UH PN16 Agvana</t>
  </si>
  <si>
    <t>ARB160140</t>
  </si>
  <si>
    <t>Переходное кольцо 160x140 PVC-UH PN16 Agvana</t>
  </si>
  <si>
    <t>ARB200160</t>
  </si>
  <si>
    <t>Переходное кольцо 200x160 PVC-UH PN16 Agvana</t>
  </si>
  <si>
    <t>ARB225110</t>
  </si>
  <si>
    <t>Переходное кольцо 225x110 PVC-UH PN16 Agvana</t>
  </si>
  <si>
    <t>ARB225160</t>
  </si>
  <si>
    <t>Переходное кольцо 225x160 PVC-UH PN16 Agvana</t>
  </si>
  <si>
    <t>ARB250110</t>
  </si>
  <si>
    <t>Переходное кольцо 250x110 PVC-UH PN16 Agvana</t>
  </si>
  <si>
    <t>ARB250160</t>
  </si>
  <si>
    <t>Переходное кольцо 250x160 PVC-UH PN16 Agvana</t>
  </si>
  <si>
    <t>ARB250200</t>
  </si>
  <si>
    <t>Переходное кольцо 250x200 PVC-UH PN16 Agvana</t>
  </si>
  <si>
    <t>ARB250225</t>
  </si>
  <si>
    <t>Переходное кольцо 250x225 PVC-UH PN16 Agvana</t>
  </si>
  <si>
    <t>ARB280225</t>
  </si>
  <si>
    <t>Переходное кольцо 280x225 PVC-UH PN16 Agvana</t>
  </si>
  <si>
    <t>ARB315110</t>
  </si>
  <si>
    <t>Переходное кольцо 315x110 PVC-UH PN16 Agvana</t>
  </si>
  <si>
    <t>ARB315160</t>
  </si>
  <si>
    <t>Переходное кольцо 315x160 PVC-UH PN16 Agvana</t>
  </si>
  <si>
    <t>ARB315200</t>
  </si>
  <si>
    <t>Переходное кольцо 315x200 PVC-UH PN16 Agvana</t>
  </si>
  <si>
    <t>ARB315225</t>
  </si>
  <si>
    <t>Переходное кольцо 315x225 PVC-UH PN16 Agvana</t>
  </si>
  <si>
    <t>ARB315250</t>
  </si>
  <si>
    <t>Переходное кольцо 315x250 PVC-UH PN16 Agvana</t>
  </si>
  <si>
    <t>ARB315280</t>
  </si>
  <si>
    <t>Переходное кольцо 315x280 PVC-UH PN16 Agvana</t>
  </si>
  <si>
    <t>ARB355200</t>
  </si>
  <si>
    <t>Переходное кольцо 355x200 PVC-UH PN16 Agvana</t>
  </si>
  <si>
    <t>ARB355225</t>
  </si>
  <si>
    <t>Переходное кольцо 355x225 PVC-UH PN16 Agvana</t>
  </si>
  <si>
    <t>ARB355250</t>
  </si>
  <si>
    <t>Переходное кольцо 355x250 PVC-UH PN16 Agvana</t>
  </si>
  <si>
    <t>ARB355280</t>
  </si>
  <si>
    <t>Переходное кольцо 355x280 PVC-UH PN16 Agvana</t>
  </si>
  <si>
    <t>ARB355315</t>
  </si>
  <si>
    <t>Переходное кольцо 355x315 PVC-UH PN16 Agvana</t>
  </si>
  <si>
    <t>ARB400200</t>
  </si>
  <si>
    <t>Переходное кольцо 400x200 PVC-UH PN16 Agvana</t>
  </si>
  <si>
    <t>ARB400225</t>
  </si>
  <si>
    <t>Переходное кольцо 400x225 PVC-UH PN16 Agvana</t>
  </si>
  <si>
    <t>ARB400250</t>
  </si>
  <si>
    <t>Переходное кольцо 400x250 PVC-UH PN16 Agvana</t>
  </si>
  <si>
    <t>ARB400315</t>
  </si>
  <si>
    <t>Переходное кольцо 400x315 PVC-UH PN16 Agvana</t>
  </si>
  <si>
    <t>ARB400355</t>
  </si>
  <si>
    <t>Переходное кольцо 400x355 PVC-UH PN16 Agvana</t>
  </si>
  <si>
    <t>ACA050</t>
  </si>
  <si>
    <t>Заглушка клеевая d50 PVC-UH Agvana</t>
  </si>
  <si>
    <t>ACA063</t>
  </si>
  <si>
    <t>Заглушка клеевая d63 PVC-UH Agvana</t>
  </si>
  <si>
    <t>ACA075</t>
  </si>
  <si>
    <t>Заглушка клеевая d75 PVC-UH Agvana</t>
  </si>
  <si>
    <t>ACA090</t>
  </si>
  <si>
    <t>Заглушка клеевая d90 PVC-UH Agvana</t>
  </si>
  <si>
    <t>ACA110</t>
  </si>
  <si>
    <t>Заглушка клеевая d110 PVC-UH Agvana</t>
  </si>
  <si>
    <t>ACA125</t>
  </si>
  <si>
    <t>Заглушка клеевая d125 PVC-UH Agvana</t>
  </si>
  <si>
    <t>ACA140</t>
  </si>
  <si>
    <t>Заглушка клеевая d140 PVC-UH Agvana</t>
  </si>
  <si>
    <t>ACA160</t>
  </si>
  <si>
    <t>Заглушка клеевая d160 PVC-UH Agvana</t>
  </si>
  <si>
    <t>ACA200</t>
  </si>
  <si>
    <t>Заглушка клеевая d200 PVC-UH Agvana</t>
  </si>
  <si>
    <t>ACA225</t>
  </si>
  <si>
    <t>Заглушка клеевая d225 PVC-UH Agvana</t>
  </si>
  <si>
    <t>ACA250</t>
  </si>
  <si>
    <t>Заглушка клеевая d250 PVC-UH Agvana</t>
  </si>
  <si>
    <t>ACA280</t>
  </si>
  <si>
    <t>Заглушка клеевая d280 PVC-UH Agvana</t>
  </si>
  <si>
    <t>ACA315</t>
  </si>
  <si>
    <t>Заглушка клеевая d315 PVC-UH Agvana</t>
  </si>
  <si>
    <t>ACA355</t>
  </si>
  <si>
    <t>Заглушка клеевая d355 PVC-UH Agvana</t>
  </si>
  <si>
    <t>ACA400</t>
  </si>
  <si>
    <t>Заглушка клеевая d400 PVC-UH Agvana</t>
  </si>
  <si>
    <t>ACR050</t>
  </si>
  <si>
    <t>Крестовина d50 PVC-UH Agvana</t>
  </si>
  <si>
    <t>ACR063</t>
  </si>
  <si>
    <t>Крестовина d63 PVC-UH Agvana</t>
  </si>
  <si>
    <t>ACR075</t>
  </si>
  <si>
    <t>Крестовина d75 PVC-UH Agvana</t>
  </si>
  <si>
    <t>ACR090</t>
  </si>
  <si>
    <t>Крестовина d90 PVC-UH Agvana</t>
  </si>
  <si>
    <t>ACR110</t>
  </si>
  <si>
    <t>Крестовина d110 PVC-UH Agvana</t>
  </si>
  <si>
    <t>ACR125</t>
  </si>
  <si>
    <t>Крестовина d125 PVC-UH Agvana</t>
  </si>
  <si>
    <t>ACR140</t>
  </si>
  <si>
    <t>Крестовина d140 PVC-UH Agvana</t>
  </si>
  <si>
    <t>ACR160</t>
  </si>
  <si>
    <t>Крестовина d160 PVC-UH Agvana</t>
  </si>
  <si>
    <t>ACR200</t>
  </si>
  <si>
    <t>Крестовина d200 PVC-UH Agvana</t>
  </si>
  <si>
    <t>ACR225</t>
  </si>
  <si>
    <t>Крестовина d225 PVC-UH Agvana</t>
  </si>
  <si>
    <t>ACR250</t>
  </si>
  <si>
    <t>Крестовина d250 PVC-UH Agvana</t>
  </si>
  <si>
    <t>ACR280</t>
  </si>
  <si>
    <t>Крестовина d280 PVC-UH Agvana</t>
  </si>
  <si>
    <t>ACR315</t>
  </si>
  <si>
    <t>Крестовина d315 PVC-UH Agvana</t>
  </si>
  <si>
    <t>AUN050E</t>
  </si>
  <si>
    <t>Муфта разборная с EPDM прокладкой  50 PVC-UH PN16 Agvana</t>
  </si>
  <si>
    <t>AUN063E</t>
  </si>
  <si>
    <t>Муфта разборная с EPDM прокладкой  63 PVC-UH PN16 Agvana</t>
  </si>
  <si>
    <t>AUN075E</t>
  </si>
  <si>
    <t>Муфта разборная с EPDM прокладкой  75 PVC-UH PN16 Agvana</t>
  </si>
  <si>
    <t>AUN090E</t>
  </si>
  <si>
    <t>Муфта разборная с EPDM прокладкой  90 PVC-UH PN16 Agvana</t>
  </si>
  <si>
    <t>AUN110E</t>
  </si>
  <si>
    <t>Муфта разборная с EPDM прокладкой  110 PVC-UH PN16 Agvana</t>
  </si>
  <si>
    <t>AMSO050</t>
  </si>
  <si>
    <t>Муфта переходная с НР d50х1 1/2" PVC-UH Agvana</t>
  </si>
  <si>
    <t>AMSO063</t>
  </si>
  <si>
    <t>Муфта переходная с НР d63х2" PVC-UH Agvana</t>
  </si>
  <si>
    <t>AMSO075</t>
  </si>
  <si>
    <t>Муфта переходная с НР d75х2 1/2" PVC-UH Agvana</t>
  </si>
  <si>
    <t>AMSO090</t>
  </si>
  <si>
    <t>Муфта переходная с НР d90х3" PVC-UH Agvana</t>
  </si>
  <si>
    <t>AMSO110</t>
  </si>
  <si>
    <t>Муфта переходная с НР d110х4" PVC-UH Agvana</t>
  </si>
  <si>
    <t>AFSO050</t>
  </si>
  <si>
    <t>Муфта переходная с ВР 50х1 1/2" PVC-UH Agvana</t>
  </si>
  <si>
    <t>AFSO063</t>
  </si>
  <si>
    <t>Муфта переходная с ВР 63х2" PVC-UH Agvana</t>
  </si>
  <si>
    <t>AFSO075</t>
  </si>
  <si>
    <t>Муфта переходная с ВР 75х2 1/2" PVC-UH Agvana</t>
  </si>
  <si>
    <t>AFSO090</t>
  </si>
  <si>
    <t>Муфта переходная с ВР 90х3" PVC-UH Agvana</t>
  </si>
  <si>
    <t>AFSO110</t>
  </si>
  <si>
    <t>Муфта переходная с ВР 110х4" PVC-UH Agvana</t>
  </si>
  <si>
    <t>Муфта переходная Наружняя резьба PVC-U</t>
  </si>
  <si>
    <t>Муфта переходная Внутренняя резьба PVC-U</t>
  </si>
  <si>
    <t xml:space="preserve">Шаровой кран PVC-U c внутренней EPDM  пром. прим. </t>
  </si>
  <si>
    <t>ABVPTFE050E</t>
  </si>
  <si>
    <t>Шаровой кран муфт.под клей d50 мм. EPDM. пром. прим. PVC-UH PN16 AGVANA</t>
  </si>
  <si>
    <t>ABVPTFE063E</t>
  </si>
  <si>
    <t>Шаровой кран муфт.под клей d63 мм. EPDM. пром. прим. PVC-UH PN16 AGVANA</t>
  </si>
  <si>
    <t>ABVPTFE075E</t>
  </si>
  <si>
    <t>Шаровой кран муфт.под клей d75 мм. EPDM. пром. прим. PVC-UH AGVANA</t>
  </si>
  <si>
    <t>ABVPTFE090E</t>
  </si>
  <si>
    <t>Шаровой кран муфт.под клей d90 мм. EPDM. пром. прим. PVC-UH AGVANA</t>
  </si>
  <si>
    <t>ABVPTFE110E</t>
  </si>
  <si>
    <t>Шаровой кран муфт.под клей d110 мм. EPDM. пром. прим. PVC-UH AGVANA</t>
  </si>
  <si>
    <t>ABVTPE050</t>
  </si>
  <si>
    <t>Шаровой кран муфт.под клей d50 мм. EPDM. PVC-UH AGVANA, шт</t>
  </si>
  <si>
    <t>ABVTPE063</t>
  </si>
  <si>
    <t>Шаровой кран муфт.под клей d63 мм. EPDM. PVC-UH AGVANA, шт</t>
  </si>
  <si>
    <t>ABVTPE075</t>
  </si>
  <si>
    <t>Шаровой кран муфт.под клей d75 мм. EPDM. PVC-UH AGVANA, шт</t>
  </si>
  <si>
    <t>ABVTPE090</t>
  </si>
  <si>
    <t>Шаровой кран муфт.под клей d90 мм. EPDM. PVC-UH AGVANA, шт</t>
  </si>
  <si>
    <t>ABVTPE110</t>
  </si>
  <si>
    <t>Шаровой кран муфт.под клей d110 мм. EPDM. PVC-UH AGVANA, шт</t>
  </si>
  <si>
    <t>ABUT063W</t>
  </si>
  <si>
    <t>Дисковый затвор EPDM d63 AGVANA, шт</t>
  </si>
  <si>
    <t>ABUT075W</t>
  </si>
  <si>
    <t>Дисковый затвор EPDM d75 AGVANA, шт</t>
  </si>
  <si>
    <t>ABUT090W</t>
  </si>
  <si>
    <t>Дисковый затвор EPDM d90 AGVANA, шт</t>
  </si>
  <si>
    <t>ABUT110W</t>
  </si>
  <si>
    <t>Дисковый затвор EPDM d110 AGVANA, шт</t>
  </si>
  <si>
    <t>ABUT140W</t>
  </si>
  <si>
    <t>Дисковый затвор EPDM d140/125 AGVANA, шт</t>
  </si>
  <si>
    <t>ABUT160W</t>
  </si>
  <si>
    <t>Дисковый затвор EPDM d160 AGVANA, шт</t>
  </si>
  <si>
    <t>ABUT225W</t>
  </si>
  <si>
    <t>Дисковый затвор EPDM d225/200 AGVANA, шт</t>
  </si>
  <si>
    <t>ABUT280WGEAR</t>
  </si>
  <si>
    <t>Дисковый затвор EPDM с ручн. редукт. d280/250 AGVANA, шт</t>
  </si>
  <si>
    <t>ABUT315WGEAR</t>
  </si>
  <si>
    <t>Дисковый затвор EPDM с ручн. редукт. d315 AGVANA, шт</t>
  </si>
  <si>
    <t>ABUT355WGEAR</t>
  </si>
  <si>
    <t>Дисковый затвор EPDM с ручн. редукт. d355 AGVANA, шт</t>
  </si>
  <si>
    <t>ABUT400WGEAR</t>
  </si>
  <si>
    <t>Дисковый затвор EPDM с ручн. редукт. d400 AGVANA, шт</t>
  </si>
  <si>
    <t>ADV020UNE</t>
  </si>
  <si>
    <t>Клапан мембранный EPDM, разб. муфт. оконч. d20 AGVANA, шт</t>
  </si>
  <si>
    <t>ADV025UNE</t>
  </si>
  <si>
    <t>Клапан мембранный EPDM, разб. муфт. оконч. d25 AGVANA, шт</t>
  </si>
  <si>
    <t>ADV032UNE</t>
  </si>
  <si>
    <t>Клапан мембранный EPDM, разб. муфт. оконч. d32 AGVANA, шт</t>
  </si>
  <si>
    <t>ADV040UNE</t>
  </si>
  <si>
    <t>Клапан мембранный EPDM, разб. муфт. оконч. d40 AGVANA, шт</t>
  </si>
  <si>
    <t>ADV050UNE</t>
  </si>
  <si>
    <t>Клапан мембранный EPDM, разб. муфт. оконч. d50 AGVANA, шт</t>
  </si>
  <si>
    <t>ADV063UNE</t>
  </si>
  <si>
    <t>Клапан мембранный EPDM, разб. муфт. оконч. d63 AGVANA, шт</t>
  </si>
  <si>
    <t xml:space="preserve">Дисковый затвор PVC-U </t>
  </si>
  <si>
    <t>Мембранный клапан PVC-U (EPDM)</t>
  </si>
  <si>
    <t>Мембранный клапан PVC-U (FPM)</t>
  </si>
  <si>
    <t>ADV020UNF</t>
  </si>
  <si>
    <t>Клапан мембранный FPM, разб. муфт. оконч. d20 AGVANA, шт</t>
  </si>
  <si>
    <t>ADV025UNF</t>
  </si>
  <si>
    <t>Клапан мембранный FPM, разб. муфт. оконч. d25 AGVANA, шт</t>
  </si>
  <si>
    <t>ADV032UNF</t>
  </si>
  <si>
    <t>Клапан мембранный FPM, разб. муфт. оконч. d32 AGVANA, шт</t>
  </si>
  <si>
    <t>ADV040UNF</t>
  </si>
  <si>
    <t>Клапан мембранный FPM, разб. муфт. оконч. d40 AGVANA, шт</t>
  </si>
  <si>
    <t>ADV050UNF</t>
  </si>
  <si>
    <t>Клапан мембранный FPM, разб. муфт. оконч. d50 AGVANA, шт</t>
  </si>
  <si>
    <t>ADV063UNF</t>
  </si>
  <si>
    <t>Клапан мембранный FPM, разб. муфт. оконч. d63 AGVANA, шт</t>
  </si>
  <si>
    <t>ABUT063E</t>
  </si>
  <si>
    <t>Дисковый затвор пром. прим. EPDM d63 AGVANA, шт</t>
  </si>
  <si>
    <t>ABUT075E</t>
  </si>
  <si>
    <t>Дисковый затвор пром. прим. EPDM d75 AGVANA, шт</t>
  </si>
  <si>
    <t>ABUT090E</t>
  </si>
  <si>
    <t>Дисковый затвор пром. прим. EPDM d90 AGVANA, шт</t>
  </si>
  <si>
    <t>ABUT110E</t>
  </si>
  <si>
    <t>Дисковый затвор пром. прим. EPDM d110 AGVANA, шт</t>
  </si>
  <si>
    <t>ABUT140E</t>
  </si>
  <si>
    <t>Дисковый затвор пром. прим. EPDM d140/125 AGVANA, шт</t>
  </si>
  <si>
    <t>ABUT160E</t>
  </si>
  <si>
    <t>Дисковый затвор пром. прим. EPDM d160 AGVANA, шт</t>
  </si>
  <si>
    <t>ABUT225E</t>
  </si>
  <si>
    <t>Дисковый затвор пром. прим. EPDM d225/200 AGVANA, шт</t>
  </si>
  <si>
    <t>ABUT280EGEAR</t>
  </si>
  <si>
    <t>Дисковый затвор пром. прим. EPDM с ручн. редукт. d280/250 AGVANA, шт</t>
  </si>
  <si>
    <t>ABUT315EGEAR</t>
  </si>
  <si>
    <t>Дисковый затвор пром. прим. EPDM с ручн. редукт. d315 AGVANA, шт</t>
  </si>
  <si>
    <t>ABUT355EGEAR</t>
  </si>
  <si>
    <t>Дисковый затвор пром. прим. EPDM с ручн. редукт. d355 AGVANA, шт</t>
  </si>
  <si>
    <t>ABUT400EGEAR</t>
  </si>
  <si>
    <t>Дисковый затвор пром. прим. EPDM с ручн. редукт. d400 AGVANA, шт</t>
  </si>
  <si>
    <t>AFY020EPDM</t>
  </si>
  <si>
    <t>Фильтр Y-образный d20 EPDM PVC-UH AGVANA, шт</t>
  </si>
  <si>
    <t>AFY025EPDM</t>
  </si>
  <si>
    <t>Фильтр Y-образный d25 EPDM PVC-UH AGVANA, шт</t>
  </si>
  <si>
    <t>AFY032EPDM</t>
  </si>
  <si>
    <t>Фильтр Y-образный d32 EPDM PVC-UH AGVANA, шт</t>
  </si>
  <si>
    <t>AFY040EPDM</t>
  </si>
  <si>
    <t>Фильтр Y-образный d40 EPDM PVC-UH AGVANA, шт</t>
  </si>
  <si>
    <t>AFY050EPDM</t>
  </si>
  <si>
    <t>Фильтр Y-образный d50 EPDM PVC-UH AGVANA, шт</t>
  </si>
  <si>
    <t>AFY063EPDM</t>
  </si>
  <si>
    <t>Фильтр Y-образный d63 EPDM PVC-UH AGVANA, шт</t>
  </si>
  <si>
    <t>AFY075EPDM</t>
  </si>
  <si>
    <t>Фильтр Y-образный d75 EPDM PVC-UH AGVANA, шт</t>
  </si>
  <si>
    <t>AFY090EPDM</t>
  </si>
  <si>
    <t>Фильтр Y-образный d90 EPDM PVC-UH AGVANA, шт</t>
  </si>
  <si>
    <t>AFY110EPDM</t>
  </si>
  <si>
    <t>Фильтр Y-образный 110 EPDM PVC-UH AGVANA, шт</t>
  </si>
  <si>
    <t>Фильтр Y-образный, EPDM</t>
  </si>
  <si>
    <t>Фильтр Y-образный, FPM</t>
  </si>
  <si>
    <t>AFY020FPM</t>
  </si>
  <si>
    <t>Фильтр Y-образный d20 FPM PVC-UH AGVANA, шт</t>
  </si>
  <si>
    <t>AFY025FPM</t>
  </si>
  <si>
    <t>Фильтр Y-образный d25 FPM PVC-UH AGVANA, шт</t>
  </si>
  <si>
    <t>AFY032FPM</t>
  </si>
  <si>
    <t>Фильтр Y-образный d32 FPM PVC-UH AGVANA, шт</t>
  </si>
  <si>
    <t>AFY040FPM</t>
  </si>
  <si>
    <t>Фильтр Y-образный d40 FPM PVC-UH AGVANA, шт</t>
  </si>
  <si>
    <t>AFY050FPM</t>
  </si>
  <si>
    <t>Фильтр Y-образный d50 FPM PVC-UH AGVANA, шт</t>
  </si>
  <si>
    <t>AFY063FPM</t>
  </si>
  <si>
    <t>Фильтр Y-образный d63 FPM PVC-UH AGVANA, шт</t>
  </si>
  <si>
    <t>AFY075FPM</t>
  </si>
  <si>
    <t>Фильтр Y-образный d75 FPM PVC-UH AGVANA, шт</t>
  </si>
  <si>
    <t>AFY090FPM</t>
  </si>
  <si>
    <t>Фильтр Y-образный d90 FPM PVC-UH AGVANA, шт</t>
  </si>
  <si>
    <t>AFY110FPM</t>
  </si>
  <si>
    <t>Фильтр Y-образный d110 FPM PVC-UH AGVANA, шт</t>
  </si>
  <si>
    <t>Шаровой обратный клапан EPDM</t>
  </si>
  <si>
    <t>ACV050BE</t>
  </si>
  <si>
    <t>Шаровой обратный клапан EPDM d50 PVC-UH AGVANA, шт</t>
  </si>
  <si>
    <t>ACV063BE</t>
  </si>
  <si>
    <t>Шаровой обратный клапан EPDM d63 PVC-UH AGVANA, шт</t>
  </si>
  <si>
    <t>ACV075BE</t>
  </si>
  <si>
    <t>Шаровой обратный клапан EPDM d75 PVC-UH AGVANA, шт</t>
  </si>
  <si>
    <t>ACV090BE</t>
  </si>
  <si>
    <t>Шаровой обратный клапан EPDM d90 PVC-UH AGVANA, шт</t>
  </si>
  <si>
    <t>ACV110BE</t>
  </si>
  <si>
    <t>Шаровой обратный клапан EPDM d110 PVC-UH AGVANA, шт</t>
  </si>
  <si>
    <t>ATC050</t>
  </si>
  <si>
    <t>Переход на емкость d50 PVC-UH AGVANA, шт</t>
  </si>
  <si>
    <t>ATC063</t>
  </si>
  <si>
    <t>Переход на емкость d63 PVC-UH AGVANA, шт</t>
  </si>
  <si>
    <t>ATC050UN</t>
  </si>
  <si>
    <t>Переход на емкость с разборной муфтой d50 PVC-UH AGVANA, шт</t>
  </si>
  <si>
    <t>ATC063UN</t>
  </si>
  <si>
    <t>Переход на емкость с разборной муфтой d63 PVC-UH AGVANA, шт</t>
  </si>
  <si>
    <t>APCL050</t>
  </si>
  <si>
    <t>Опора для труб d50 PVC-UH AGVANA, шт</t>
  </si>
  <si>
    <t>APCL063</t>
  </si>
  <si>
    <t>Опора для труб d63 PVC-UH AGVANA, шт</t>
  </si>
  <si>
    <t>APCL075</t>
  </si>
  <si>
    <t>Опора для труб d75 PVC-UH AGVANA, шт</t>
  </si>
  <si>
    <t>APCL090</t>
  </si>
  <si>
    <t>Опора для труб d90 PVC-UH AGVANA, шт</t>
  </si>
  <si>
    <t>APCL110</t>
  </si>
  <si>
    <t>Опора для труб d110 PVC-UH AGVANA, шт</t>
  </si>
  <si>
    <t>APCL140</t>
  </si>
  <si>
    <t>Опора для труб d140 PVC-UH AGVANA, шт</t>
  </si>
  <si>
    <t>Тройник клеевой 90° переходной 355x200 PVC-UH Agvana</t>
  </si>
  <si>
    <t>Тройник клеевой 90° переходной 355x250 PVC-UH Agvana</t>
  </si>
  <si>
    <t>Тройник клеевой 90° переходной 400x200 PVC-UH Agvana</t>
  </si>
  <si>
    <t>Тройник клеевой 90° переходной 400x250 PVC-UH Agvana</t>
  </si>
  <si>
    <t>Толщина стенки (мм)</t>
  </si>
  <si>
    <t>Длина (мм)</t>
  </si>
  <si>
    <t>Вес (кг/м)</t>
  </si>
  <si>
    <t>Цена руб/м</t>
  </si>
  <si>
    <t>Труба напорная НПВХ AGVANA*</t>
  </si>
  <si>
    <t>PN 06</t>
  </si>
  <si>
    <t>AGV05006</t>
  </si>
  <si>
    <t>Труба напорная НПВХ PN 06 (50*1,6) с раструбом, 3 м, AGVANA</t>
  </si>
  <si>
    <t>AGV06306</t>
  </si>
  <si>
    <t>Труба напорная НПВХ PN 06 (63*2,0) с раструбом, 3 м, AGVANA</t>
  </si>
  <si>
    <t>AGV07506</t>
  </si>
  <si>
    <t>Труба напорная НПВХ PN 06 (75*2,3) с раструбом, 3 м, AGVANA</t>
  </si>
  <si>
    <t>AGV09006</t>
  </si>
  <si>
    <t>Труба напорная НПВХ PN 06 (90*2,8) с раструбом, 3 м, AGVANA</t>
  </si>
  <si>
    <t>AGV11006</t>
  </si>
  <si>
    <t>Труба напорная НПВХ PN 06 (110*2,7) с раструбом, 3 м, AGVANA</t>
  </si>
  <si>
    <t>AGV12506</t>
  </si>
  <si>
    <t>Труба напорная НПВХ PN 06 (125*3,1) с раструбом, 3 м, AGVANA</t>
  </si>
  <si>
    <t>AGV14006</t>
  </si>
  <si>
    <t>Труба напорная НПВХ PN 06 (140*3,5) с раструбом, 3 м, AGVANA</t>
  </si>
  <si>
    <t>AGV16006</t>
  </si>
  <si>
    <t>Труба напорная НПВХ PN 06 (160*4,0) с раструбом, 3 м, AGVANA</t>
  </si>
  <si>
    <t>AGV20006</t>
  </si>
  <si>
    <t>Труба напорная НПВХ PN 06 (200*4,9) с раструбом, 3 м, AGVANA</t>
  </si>
  <si>
    <t>AGV22506</t>
  </si>
  <si>
    <t>Труба напорная НПВХ PN 06 (225*5,5) с раструбом, 3 м, AGVANA</t>
  </si>
  <si>
    <t>AGV25006</t>
  </si>
  <si>
    <t>Труба напорная НПВХ PN 06 (250*6,2) с раструбом, 3 м  AGVANA</t>
  </si>
  <si>
    <t>AGV28006</t>
  </si>
  <si>
    <t>Труба напорная НПВХ PN 06 (280*6,9) с раструбом, 3 м  AGVANA</t>
  </si>
  <si>
    <t>AGV31506</t>
  </si>
  <si>
    <t>Труба напорная НПВХ PN 06 (315*7,7) с раструбом, 3 м  AGVANA</t>
  </si>
  <si>
    <t>AGV40006</t>
  </si>
  <si>
    <t>Труба напорная НПВХ PN 06 (400*9,8) с раструбом, 3 м  AGVANA</t>
  </si>
  <si>
    <t>PN 10</t>
  </si>
  <si>
    <t>AGV03210</t>
  </si>
  <si>
    <t>Труба напорная НПВХ PN10 (32*1,6) с раструбом, 3 м, AGVANA</t>
  </si>
  <si>
    <t>AGV04010</t>
  </si>
  <si>
    <t>Труба напорная НПВХ PN10 (40*1,9) с раструбом, 3 м, AGVANA</t>
  </si>
  <si>
    <t>AGV05010</t>
  </si>
  <si>
    <t>Труба напорная НПВХ PN10 (50*2,4) с раструбом, 3 м, AGVANA</t>
  </si>
  <si>
    <t>AGV06310</t>
  </si>
  <si>
    <t>Труба напорная НПВХ PN10 (63*3,0) с раструбом, 3 м, AGVANA</t>
  </si>
  <si>
    <t>AGV07510</t>
  </si>
  <si>
    <t>Труба напорная НПВХ PN10 (75*3,6) с раструбом, 3 м, AGVANA</t>
  </si>
  <si>
    <t>AGV09010</t>
  </si>
  <si>
    <t>Труба напорная НПВХ PN10 (90*4,3) с раструбом, 3 м, AGVANA</t>
  </si>
  <si>
    <t>AGV11010</t>
  </si>
  <si>
    <t>Труба напорная НПВХ PN10 (110*4,2) с раструбом, 3 м, AGVANA</t>
  </si>
  <si>
    <t>AGV12510</t>
  </si>
  <si>
    <t>Труба напорная НПВХ PN 10 (125*4,8) с раструбом, 3 м, AGVANA</t>
  </si>
  <si>
    <t>AGV14010</t>
  </si>
  <si>
    <t>Труба напорная НПВХ PN10 (140*5,4) с раструбом, 3 м, AGVANA</t>
  </si>
  <si>
    <t>AGV16010</t>
  </si>
  <si>
    <t>Труба напорная НПВХ PN10 (160*6,2) с раструбом, 3 м, AGVANA</t>
  </si>
  <si>
    <t>AGV20010</t>
  </si>
  <si>
    <t>Труба напорная НПВХ PN10 (200*7,7) с раструбом, 3 м, AGVANA</t>
  </si>
  <si>
    <t>AGV22510</t>
  </si>
  <si>
    <t>Труба напорная НПВХ PN10 (225*8,6) с раструбом, 3 м, AGVANA</t>
  </si>
  <si>
    <t>AGV25010</t>
  </si>
  <si>
    <t>Труба напорная НПВХ PN10 (250*9,6) с раструбом, 3 м  AGVANA</t>
  </si>
  <si>
    <t>AGV28010</t>
  </si>
  <si>
    <t>Труба напорная НПВХ PN10 (280*10,7) с раструбом, 3 м, AGVANA</t>
  </si>
  <si>
    <t>AGV31510</t>
  </si>
  <si>
    <t>Труба напорная НПВХ PN10 (315*12,1) с раструбом, 3 м, AGVANA</t>
  </si>
  <si>
    <t>AGV35510</t>
  </si>
  <si>
    <t>Труба напорная НПВХ PN10 (355*13,6) с раструбом, 3 м, AGVANA</t>
  </si>
  <si>
    <t>AGV40010</t>
  </si>
  <si>
    <t>Труба напорная НПВХ PN10 (400*15,3) с раструбом, 3 м, AGVANA</t>
  </si>
  <si>
    <t>PN 16</t>
  </si>
  <si>
    <t>AGV01616</t>
  </si>
  <si>
    <t>Труба напорная НПВХ PN 16 (16*1,5) с гладкими концами, 3 м, AGVANA</t>
  </si>
  <si>
    <t>AGV02016</t>
  </si>
  <si>
    <t>Труба напорная НПВХ PN 16 (20*1,5) с раструбом, 3 м, AGVANA</t>
  </si>
  <si>
    <t>AGV02516</t>
  </si>
  <si>
    <t>Труба напорная НПВХ PN16 (25*1,9) с раструбом, 3 м, AGVANA</t>
  </si>
  <si>
    <t>AGV03216</t>
  </si>
  <si>
    <t>Труба напорная НПВХ PN16 (32*2,4) с раструбом, 3 м, AGVANA</t>
  </si>
  <si>
    <t>AGV04016</t>
  </si>
  <si>
    <t>Труба напорная НПВХ PN16 (40*3,0) с раструбом, 3 м, AGVANA</t>
  </si>
  <si>
    <t>AGV05016</t>
  </si>
  <si>
    <t>Труба напорная НПВХ PN16 (50*3,7) с раструбом, 3 м, AGVANA</t>
  </si>
  <si>
    <t>AGV06316</t>
  </si>
  <si>
    <t>Труба напорная НПВХ PN16 (63*4,7) с раструбом, 3 м, AGVANA</t>
  </si>
  <si>
    <t>AGV07516</t>
  </si>
  <si>
    <t>Труба напорная НПВХ PN16 (75*5,6) с раструбом, 3 м, AGVANA</t>
  </si>
  <si>
    <t>AGV09016</t>
  </si>
  <si>
    <t>Труба напорная НПВХ PN16 (90*6,7) с раструбом, 3 м, AGVANA</t>
  </si>
  <si>
    <t>AGV11016</t>
  </si>
  <si>
    <t>Труба напорная НПВХ PN16 (110*8,1) с раструбом, 3 м, AGVANA</t>
  </si>
  <si>
    <t>AGV12516</t>
  </si>
  <si>
    <t>Труба напорная НПВХ PN 16 (125*7,4) с раструбом 3 м, AGVANA</t>
  </si>
  <si>
    <t>AGV14016</t>
  </si>
  <si>
    <t>Труба напорная НПВХ PN 16 (140*8,3) с раструбом, 3 м, AGVANA</t>
  </si>
  <si>
    <t>AGV16016</t>
  </si>
  <si>
    <t>Труба напорная НПВХ PN 16 (160*9,5) с раструбом, 3 м, AGVANA</t>
  </si>
  <si>
    <t>AGV20016</t>
  </si>
  <si>
    <t>Труба напорная НПВХ PN 16 (200*11,9) с раструбом, 3 м, AGVANA</t>
  </si>
  <si>
    <t>AGV22516</t>
  </si>
  <si>
    <t>Труба напорная НПВХ PN 16 (225*13,4) с раструбом, 3 м, AGVANA</t>
  </si>
  <si>
    <t>AGV25016</t>
  </si>
  <si>
    <t>Труба напорная НПВХ PN 16 (250*14,8) с раструбом, 3 м, AGVANA</t>
  </si>
  <si>
    <t>AGV28016</t>
  </si>
  <si>
    <t>Труба напорная НПВХ PN 16 (280*16,6) с раструбом, 3 м, AGVANA</t>
  </si>
  <si>
    <t>AGV31516</t>
  </si>
  <si>
    <t>Труба напорная НПВХ PN 16 (315*18,7) с раструбом, 3 м, AGVANA</t>
  </si>
  <si>
    <t>AGV35516</t>
  </si>
  <si>
    <t>Труба напорная НПВХ PN 16 (355*21.1) с раструбом, 3 м, AGVANA</t>
  </si>
  <si>
    <t>От 01.03.2025 г</t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</si>
  <si>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d50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</si>
  <si>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d63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</si>
  <si>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d75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</si>
  <si>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d90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</si>
  <si>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d110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</si>
  <si>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d140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</si>
  <si>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d160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</si>
  <si>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d225 PVC-UH PN16 Agvana</t>
    </r>
  </si>
  <si>
    <t>Труба напорная НПВХ с раструбом под кольцо AGVANA</t>
  </si>
  <si>
    <t>UKAGV09006</t>
  </si>
  <si>
    <t>Труба напорная НПВХ SDR41 (90*2,2) с раструбом под кольцо, 6100 мм, AGVANA</t>
  </si>
  <si>
    <t>UKAGV11006/3</t>
  </si>
  <si>
    <t>Труба напорная НПВХ SDR41 (110*2,7) с раструбом под кольцо, 3120 мм, AGVANA</t>
  </si>
  <si>
    <t>UKAGV11006</t>
  </si>
  <si>
    <t>Труба напорная НПВХ SDR41 (110*2,7) с раструбом под кольцо, 6120 мм, AGVANA</t>
  </si>
  <si>
    <t>UKAGV16006/3</t>
  </si>
  <si>
    <t>Труба напорная НПВХ SDR41 (160*4,0) с раструбом под кольцо, 3140 мм, AGVANA</t>
  </si>
  <si>
    <t>UKAGV16006</t>
  </si>
  <si>
    <t>Труба напорная НПВХ SDR41 (160*4,0) с раструбом под кольцо, 6140 мм, AGVANA</t>
  </si>
  <si>
    <t>UKAGV22506</t>
  </si>
  <si>
    <t>Труба напорная НПВХ SDR41 (225*5,5) с раструбом под кольцо, 6160 мм, AGVANA</t>
  </si>
  <si>
    <t>UKAGV31506</t>
  </si>
  <si>
    <t>Труба напорная НПВХ SDR41 (315*7,7) с раструбом под кольцо, 6190 мм, AGVANA</t>
  </si>
  <si>
    <t>UKAGV40006</t>
  </si>
  <si>
    <t>Труба напорная НПВХ SDR41 (400*9,8) с раструбом под кольцо, 6220 мм, AGVANA</t>
  </si>
  <si>
    <t>UKAGV11010/3</t>
  </si>
  <si>
    <t>Труба напорная НПВХ SDR26 (110*4,2) с раструбом под кольцо, 3120 мм, AGVANA</t>
  </si>
  <si>
    <t>UKAGV11010</t>
  </si>
  <si>
    <t>Труба напорная НПВХ SDR26 (110*4,2) с раструбом под кольцо, 6120 мм, AGVANA</t>
  </si>
  <si>
    <t>UKAGV16010/3</t>
  </si>
  <si>
    <t>Труба напорная НПВХ SDR26 (160*6,2) с раструбом под кольцо, 3140 мм, AGVANA</t>
  </si>
  <si>
    <t>UKAGV16010</t>
  </si>
  <si>
    <t>Труба напорная НПВХ SDR26 (160*6,2) с раструбом под кольцо, 6140 мм, AGVANA</t>
  </si>
  <si>
    <t>UKAGV22510</t>
  </si>
  <si>
    <t>Труба напорная НПВХ SDR26 (225*8,6) с раструбом под кольцо, 6160 мм, AGVANA</t>
  </si>
  <si>
    <t>UKAGV31510</t>
  </si>
  <si>
    <t>Труба напорная НПВХ SDR26 (315*12,1) с раструбом под кольцо, 6190 мм, AGVANA</t>
  </si>
  <si>
    <t>UKAGV40010</t>
  </si>
  <si>
    <t>Труба напорная НПВХ SDR26 (400*15,3) с раструбом под кольцо, 6220 мм, AGVANA</t>
  </si>
  <si>
    <t>UKAGV11016/3</t>
  </si>
  <si>
    <t>Труба напорная НПВХ SDR17 (110*6,6) с раструбом под кольцо, 3120 мм, AGVANA</t>
  </si>
  <si>
    <t>UKAGV11016</t>
  </si>
  <si>
    <t>Труба напорная НПВХ SDR17 (110*6,6) с раструбом под кольцо, 6120 мм, AGVANA</t>
  </si>
  <si>
    <t>UKAGV16016/3</t>
  </si>
  <si>
    <t>Труба напорная НПВХ SDR17 (160*9,5) с раструбом под кольцо, 3140 мм, AGVANA</t>
  </si>
  <si>
    <t>UKAGV16016</t>
  </si>
  <si>
    <t>Труба напорная НПВХ SDR17 (160*9,5) с раструбом под кольцо, 6140 мм, AGVANA</t>
  </si>
  <si>
    <t>UKAGV22516</t>
  </si>
  <si>
    <t>Труба напорная НПВХ SDR17 (225*13,4) с раструбом под кольцо, 6160 мм, AGVANA</t>
  </si>
  <si>
    <t>UKAGV31516</t>
  </si>
  <si>
    <t>Труба напорная НПВХ SDR17 (315*18,7) с раструбом под кольцо, 6190 мм, AGVANA</t>
  </si>
  <si>
    <t>UKAGV40016</t>
  </si>
  <si>
    <t>Труба напорная НПВХ SDR17 (400*23,7) с раструбом под кольцо, 6220 мм, AGVANA</t>
  </si>
  <si>
    <t>ПРАЙС-ЛИСТ на трубопроводную систему из ПВХ (PVC-U)  для питьевого и технического водоснабжения.
Раструбное соединение под резиновые кольцо.</t>
  </si>
  <si>
    <t>AGPVCU1250</t>
  </si>
  <si>
    <t xml:space="preserve">Клей Aquademic для PVC-U / НПВХ 1250 мл, Жестяная банка с аппликатором </t>
  </si>
  <si>
    <t>Цена со скидкой</t>
  </si>
  <si>
    <t>Для трубопроводов транспортирующих воду, в том числе для хозяйственно-питьевого водоснабжения, при t раб.°С от 0 до 45 °С, а также другие жидкие и газообразные вещества.</t>
  </si>
  <si>
    <t>1уп./шт.</t>
  </si>
  <si>
    <t>Общество с ограниченной ответственностью "ПВХ ФИТИНГ"
ИНН 5027291123 КПП 502701001
140090, г. Дзержинский, Дзержинское шоссе, д.1
Тел.: 8-495-182-28-78, e-mail: info@pvcfiting.ru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</si>
</sst>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0.0"/>
  </numFmts>
  <fonts count="3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36"/>
      <color indexed="10"/>
      <name val="Arial"/>
      <family val="2"/>
      <charset val="204"/>
    </font>
    <font>
      <b/>
      <sz val="9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8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2"/>
      <color rgb="FF000000"/>
      <name val="Arial"/>
      <family val="2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1"/>
    </font>
    <font>
      <sz val="12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sz val="16"/>
      <color indexed="10"/>
      <name val="Arial"/>
      <family val="2"/>
      <charset val="204"/>
    </font>
    <font>
      <sz val="11"/>
      <color indexed="8"/>
      <name val="Arial"/>
      <family val="2"/>
      <charset val="204"/>
    </font>
    <font>
      <sz val="16"/>
      <color rgb="FF000000"/>
      <name val="Arial"/>
      <family val="2"/>
      <charset val="204"/>
    </font>
    <font>
      <sz val="16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558ED5"/>
      <name val="Arial"/>
      <family val="2"/>
      <charset val="204"/>
    </font>
    <font>
      <b/>
      <sz val="12"/>
      <color rgb="FF2B8D8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60C0BE"/>
        <bgColor indexed="41"/>
      </patternFill>
    </fill>
    <fill>
      <patternFill patternType="solid">
        <fgColor rgb="FF60C0BE"/>
        <bgColor rgb="FFCCFFFF"/>
      </patternFill>
    </fill>
    <fill>
      <patternFill patternType="solid">
        <fgColor theme="2"/>
        <bgColor rgb="FFC0C0C0"/>
      </patternFill>
    </fill>
    <fill>
      <patternFill patternType="solid">
        <fgColor rgb="FF60C0BE"/>
        <bgColor rgb="FFC0C0C0"/>
      </patternFill>
    </fill>
    <fill>
      <patternFill patternType="solid">
        <fgColor rgb="FF60C0BE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medium">
        <color indexed="10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10"/>
      </top>
      <bottom/>
      <diagonal/>
    </border>
    <border>
      <left style="thin">
        <color indexed="64"/>
      </left>
      <right style="thin">
        <color indexed="64"/>
      </right>
      <top style="medium">
        <color indexed="10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2" borderId="0" xfId="0" applyNumberFormat="1" applyFont="1" applyFill="1"/>
    <xf numFmtId="2" fontId="6" fillId="4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5" fillId="0" borderId="0" xfId="3" applyFont="1" applyBorder="1" applyAlignment="1">
      <alignment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2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0" fontId="19" fillId="0" borderId="19" xfId="0" applyFont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2" fontId="19" fillId="0" borderId="3" xfId="0" applyNumberFormat="1" applyFont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 wrapText="1"/>
    </xf>
    <xf numFmtId="2" fontId="13" fillId="7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/>
    </xf>
    <xf numFmtId="2" fontId="13" fillId="6" borderId="28" xfId="0" applyNumberFormat="1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top"/>
    </xf>
    <xf numFmtId="2" fontId="18" fillId="0" borderId="11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2" fontId="13" fillId="8" borderId="35" xfId="0" applyNumberFormat="1" applyFont="1" applyFill="1" applyBorder="1" applyAlignment="1">
      <alignment horizontal="center" vertical="center" wrapText="1"/>
    </xf>
    <xf numFmtId="2" fontId="13" fillId="7" borderId="36" xfId="0" applyNumberFormat="1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9" fontId="4" fillId="2" borderId="11" xfId="0" applyNumberFormat="1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9" fontId="24" fillId="0" borderId="39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28" fillId="10" borderId="24" xfId="0" applyFont="1" applyFill="1" applyBorder="1" applyAlignment="1">
      <alignment horizontal="center" vertical="center" wrapText="1"/>
    </xf>
    <xf numFmtId="0" fontId="29" fillId="10" borderId="15" xfId="0" applyFont="1" applyFill="1" applyBorder="1" applyAlignment="1">
      <alignment vertical="center" wrapText="1"/>
    </xf>
    <xf numFmtId="165" fontId="30" fillId="10" borderId="15" xfId="0" applyNumberFormat="1" applyFont="1" applyFill="1" applyBorder="1" applyAlignment="1">
      <alignment horizontal="center" vertical="center" wrapText="1"/>
    </xf>
    <xf numFmtId="0" fontId="29" fillId="10" borderId="15" xfId="0" applyFont="1" applyFill="1" applyBorder="1" applyAlignment="1">
      <alignment horizontal="center" vertical="center" wrapText="1"/>
    </xf>
    <xf numFmtId="0" fontId="28" fillId="10" borderId="15" xfId="0" applyFont="1" applyFill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center" vertical="center" wrapText="1"/>
    </xf>
    <xf numFmtId="165" fontId="19" fillId="0" borderId="15" xfId="0" applyNumberFormat="1" applyFont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left" vertical="center" wrapText="1"/>
    </xf>
    <xf numFmtId="2" fontId="18" fillId="0" borderId="11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165" fontId="14" fillId="0" borderId="15" xfId="0" applyNumberFormat="1" applyFont="1" applyBorder="1" applyAlignment="1">
      <alignment horizontal="center"/>
    </xf>
    <xf numFmtId="0" fontId="14" fillId="0" borderId="15" xfId="0" applyFont="1" applyBorder="1"/>
    <xf numFmtId="0" fontId="19" fillId="0" borderId="15" xfId="0" applyFont="1" applyBorder="1" applyAlignment="1">
      <alignment horizontal="center" vertical="center"/>
    </xf>
    <xf numFmtId="165" fontId="19" fillId="0" borderId="15" xfId="0" applyNumberFormat="1" applyFont="1" applyBorder="1" applyAlignment="1">
      <alignment horizontal="center"/>
    </xf>
    <xf numFmtId="0" fontId="19" fillId="0" borderId="15" xfId="0" applyFont="1" applyBorder="1"/>
    <xf numFmtId="165" fontId="19" fillId="0" borderId="15" xfId="0" applyNumberFormat="1" applyFont="1" applyBorder="1" applyAlignment="1">
      <alignment horizontal="center" wrapText="1"/>
    </xf>
    <xf numFmtId="0" fontId="19" fillId="0" borderId="15" xfId="0" applyFont="1" applyBorder="1" applyAlignment="1">
      <alignment wrapText="1"/>
    </xf>
    <xf numFmtId="1" fontId="19" fillId="0" borderId="15" xfId="0" applyNumberFormat="1" applyFont="1" applyBorder="1" applyAlignment="1">
      <alignment horizontal="center" wrapText="1"/>
    </xf>
    <xf numFmtId="0" fontId="25" fillId="0" borderId="0" xfId="0" applyFont="1"/>
    <xf numFmtId="2" fontId="19" fillId="0" borderId="24" xfId="0" applyNumberFormat="1" applyFont="1" applyBorder="1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2" fontId="18" fillId="0" borderId="16" xfId="0" applyNumberFormat="1" applyFont="1" applyBorder="1" applyAlignment="1">
      <alignment horizontal="center"/>
    </xf>
    <xf numFmtId="0" fontId="29" fillId="10" borderId="16" xfId="0" applyFont="1" applyFill="1" applyBorder="1" applyAlignment="1">
      <alignment horizontal="center" vertical="center" wrapText="1"/>
    </xf>
    <xf numFmtId="0" fontId="29" fillId="10" borderId="26" xfId="0" applyFont="1" applyFill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28" fillId="10" borderId="24" xfId="0" applyFont="1" applyFill="1" applyBorder="1" applyAlignment="1">
      <alignment vertical="center"/>
    </xf>
    <xf numFmtId="0" fontId="28" fillId="10" borderId="24" xfId="0" applyFont="1" applyFill="1" applyBorder="1" applyAlignment="1">
      <alignment vertical="center" wrapText="1"/>
    </xf>
    <xf numFmtId="0" fontId="28" fillId="10" borderId="28" xfId="0" applyFont="1" applyFill="1" applyBorder="1" applyAlignment="1">
      <alignment vertical="center" wrapText="1"/>
    </xf>
    <xf numFmtId="0" fontId="28" fillId="10" borderId="28" xfId="0" applyFont="1" applyFill="1" applyBorder="1" applyAlignment="1">
      <alignment horizontal="center" vertical="center" wrapText="1"/>
    </xf>
    <xf numFmtId="0" fontId="28" fillId="10" borderId="25" xfId="0" applyFont="1" applyFill="1" applyBorder="1" applyAlignment="1">
      <alignment horizontal="center" vertical="center" wrapText="1"/>
    </xf>
    <xf numFmtId="0" fontId="30" fillId="10" borderId="2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left" vertical="center"/>
    </xf>
    <xf numFmtId="2" fontId="14" fillId="0" borderId="15" xfId="0" applyNumberFormat="1" applyFont="1" applyBorder="1" applyAlignment="1">
      <alignment horizontal="center" vertical="center"/>
    </xf>
    <xf numFmtId="0" fontId="29" fillId="10" borderId="28" xfId="0" applyFont="1" applyFill="1" applyBorder="1" applyAlignment="1">
      <alignment horizontal="center" vertical="center" wrapText="1"/>
    </xf>
    <xf numFmtId="0" fontId="30" fillId="10" borderId="37" xfId="0" applyFont="1" applyFill="1" applyBorder="1" applyAlignment="1">
      <alignment horizontal="center" vertical="center" wrapText="1"/>
    </xf>
    <xf numFmtId="0" fontId="18" fillId="0" borderId="0" xfId="0" applyFont="1"/>
    <xf numFmtId="0" fontId="13" fillId="11" borderId="11" xfId="0" applyFont="1" applyFill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0" xfId="0" applyFont="1" applyFill="1"/>
    <xf numFmtId="0" fontId="26" fillId="0" borderId="41" xfId="0" applyFont="1" applyBorder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25" fillId="0" borderId="40" xfId="0" applyFont="1" applyBorder="1"/>
    <xf numFmtId="0" fontId="19" fillId="0" borderId="10" xfId="1" applyNumberFormat="1" applyFont="1" applyFill="1" applyBorder="1" applyAlignment="1" applyProtection="1">
      <alignment horizontal="center" vertical="center"/>
    </xf>
    <xf numFmtId="0" fontId="19" fillId="0" borderId="8" xfId="1" applyNumberFormat="1" applyFont="1" applyFill="1" applyBorder="1" applyAlignment="1" applyProtection="1">
      <alignment horizontal="center" vertical="center"/>
    </xf>
    <xf numFmtId="0" fontId="19" fillId="0" borderId="9" xfId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18" xfId="0" applyFont="1" applyFill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2" borderId="17" xfId="0" applyFont="1" applyFill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26" xfId="3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3" fillId="2" borderId="3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25" fillId="0" borderId="28" xfId="0" applyFont="1" applyBorder="1"/>
    <xf numFmtId="0" fontId="25" fillId="0" borderId="16" xfId="0" applyFont="1" applyBorder="1"/>
    <xf numFmtId="0" fontId="18" fillId="0" borderId="2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7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Пояснение" xfId="3" builtinId="53"/>
    <cellStyle name="Excel_BuiltIn_Пояснение 1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0C0BE"/>
      <color rgb="FF00A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pn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jpg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560</xdr:row>
      <xdr:rowOff>27165</xdr:rowOff>
    </xdr:from>
    <xdr:to>
      <xdr:col>0</xdr:col>
      <xdr:colOff>1711325</xdr:colOff>
      <xdr:row>560</xdr:row>
      <xdr:rowOff>35322</xdr:rowOff>
    </xdr:to>
    <xdr:pic>
      <xdr:nvPicPr>
        <xdr:cNvPr id="7510" name="Изображение 1">
          <a:extLst>
            <a:ext uri="{FF2B5EF4-FFF2-40B4-BE49-F238E27FC236}">
              <a16:creationId xmlns:a16="http://schemas.microsoft.com/office/drawing/2014/main" id="{B9A5882D-AAD4-452C-B31C-A65F69AC9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174"/>
        <a:stretch>
          <a:fillRect/>
        </a:stretch>
      </xdr:blipFill>
      <xdr:spPr bwMode="auto">
        <a:xfrm rot="-5220000">
          <a:off x="127000" y="337756500"/>
          <a:ext cx="1485900" cy="16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113014</xdr:colOff>
      <xdr:row>10</xdr:row>
      <xdr:rowOff>241532</xdr:rowOff>
    </xdr:from>
    <xdr:to>
      <xdr:col>1</xdr:col>
      <xdr:colOff>434</xdr:colOff>
      <xdr:row>19</xdr:row>
      <xdr:rowOff>34048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3E83EC4-E1B7-9F62-872D-ACCBF49C0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14" y="5140103"/>
          <a:ext cx="2550882" cy="2101921"/>
        </a:xfrm>
        <a:prstGeom prst="rect">
          <a:avLst/>
        </a:prstGeom>
      </xdr:spPr>
    </xdr:pic>
    <xdr:clientData/>
  </xdr:twoCellAnchor>
  <xdr:twoCellAnchor editAs="oneCell">
    <xdr:from>
      <xdr:col>0</xdr:col>
      <xdr:colOff>393297</xdr:colOff>
      <xdr:row>25</xdr:row>
      <xdr:rowOff>237382</xdr:rowOff>
    </xdr:from>
    <xdr:to>
      <xdr:col>1</xdr:col>
      <xdr:colOff>1574</xdr:colOff>
      <xdr:row>35</xdr:row>
      <xdr:rowOff>111130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7290C8D-B1B7-7890-991F-F8A183FF4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297" y="9112263"/>
          <a:ext cx="1995514" cy="2432556"/>
        </a:xfrm>
        <a:prstGeom prst="rect">
          <a:avLst/>
        </a:prstGeom>
      </xdr:spPr>
    </xdr:pic>
    <xdr:clientData/>
  </xdr:twoCellAnchor>
  <xdr:twoCellAnchor editAs="oneCell">
    <xdr:from>
      <xdr:col>0</xdr:col>
      <xdr:colOff>249674</xdr:colOff>
      <xdr:row>42</xdr:row>
      <xdr:rowOff>160799</xdr:rowOff>
    </xdr:from>
    <xdr:to>
      <xdr:col>1</xdr:col>
      <xdr:colOff>1572</xdr:colOff>
      <xdr:row>51</xdr:row>
      <xdr:rowOff>41227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D69369D-AAB4-CFA9-317A-3D309194F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9674" y="13526037"/>
          <a:ext cx="2139135" cy="2201262"/>
        </a:xfrm>
        <a:prstGeom prst="rect">
          <a:avLst/>
        </a:prstGeom>
      </xdr:spPr>
    </xdr:pic>
    <xdr:clientData/>
  </xdr:twoCellAnchor>
  <xdr:twoCellAnchor editAs="oneCell">
    <xdr:from>
      <xdr:col>0</xdr:col>
      <xdr:colOff>343262</xdr:colOff>
      <xdr:row>55</xdr:row>
      <xdr:rowOff>92762</xdr:rowOff>
    </xdr:from>
    <xdr:to>
      <xdr:col>0</xdr:col>
      <xdr:colOff>1795022</xdr:colOff>
      <xdr:row>62</xdr:row>
      <xdr:rowOff>186453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DB84F7F-98D0-6838-5CCC-779214313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3262" y="16811405"/>
          <a:ext cx="1451760" cy="186788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111596</xdr:colOff>
      <xdr:row>65</xdr:row>
      <xdr:rowOff>79048</xdr:rowOff>
    </xdr:from>
    <xdr:to>
      <xdr:col>0</xdr:col>
      <xdr:colOff>2284430</xdr:colOff>
      <xdr:row>77</xdr:row>
      <xdr:rowOff>156566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A885CA4-71CC-9D81-5790-21780117B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596" y="19464691"/>
          <a:ext cx="2172834" cy="3127424"/>
        </a:xfrm>
        <a:prstGeom prst="rect">
          <a:avLst/>
        </a:prstGeom>
      </xdr:spPr>
    </xdr:pic>
    <xdr:clientData/>
  </xdr:twoCellAnchor>
  <xdr:twoCellAnchor editAs="oneCell">
    <xdr:from>
      <xdr:col>0</xdr:col>
      <xdr:colOff>166830</xdr:colOff>
      <xdr:row>86</xdr:row>
      <xdr:rowOff>211667</xdr:rowOff>
    </xdr:from>
    <xdr:to>
      <xdr:col>1</xdr:col>
      <xdr:colOff>1422</xdr:colOff>
      <xdr:row>102</xdr:row>
      <xdr:rowOff>1601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E573A0D-8228-8392-0F27-92E31F3DE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6830" y="25248810"/>
          <a:ext cx="2479004" cy="3895481"/>
        </a:xfrm>
        <a:prstGeom prst="rect">
          <a:avLst/>
        </a:prstGeom>
      </xdr:spPr>
    </xdr:pic>
    <xdr:clientData/>
  </xdr:twoCellAnchor>
  <xdr:twoCellAnchor editAs="oneCell">
    <xdr:from>
      <xdr:col>0</xdr:col>
      <xdr:colOff>97695</xdr:colOff>
      <xdr:row>114</xdr:row>
      <xdr:rowOff>136071</xdr:rowOff>
    </xdr:from>
    <xdr:to>
      <xdr:col>1</xdr:col>
      <xdr:colOff>840</xdr:colOff>
      <xdr:row>123</xdr:row>
      <xdr:rowOff>34167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198ADBF-A961-66A2-E66B-C65DAD63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695" y="32490833"/>
          <a:ext cx="2507552" cy="2192261"/>
        </a:xfrm>
        <a:prstGeom prst="rect">
          <a:avLst/>
        </a:prstGeom>
      </xdr:spPr>
    </xdr:pic>
    <xdr:clientData/>
  </xdr:twoCellAnchor>
  <xdr:twoCellAnchor editAs="oneCell">
    <xdr:from>
      <xdr:col>0</xdr:col>
      <xdr:colOff>76582</xdr:colOff>
      <xdr:row>129</xdr:row>
      <xdr:rowOff>116572</xdr:rowOff>
    </xdr:from>
    <xdr:to>
      <xdr:col>1</xdr:col>
      <xdr:colOff>1871</xdr:colOff>
      <xdr:row>137</xdr:row>
      <xdr:rowOff>226786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4CE38B5-DF56-7BCA-3C9D-00DEAB86E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582" y="36447643"/>
          <a:ext cx="2501121" cy="2166405"/>
        </a:xfrm>
        <a:prstGeom prst="rect">
          <a:avLst/>
        </a:prstGeom>
      </xdr:spPr>
    </xdr:pic>
    <xdr:clientData/>
  </xdr:twoCellAnchor>
  <xdr:twoCellAnchor editAs="oneCell">
    <xdr:from>
      <xdr:col>0</xdr:col>
      <xdr:colOff>278960</xdr:colOff>
      <xdr:row>153</xdr:row>
      <xdr:rowOff>15118</xdr:rowOff>
    </xdr:from>
    <xdr:to>
      <xdr:col>1</xdr:col>
      <xdr:colOff>532</xdr:colOff>
      <xdr:row>161</xdr:row>
      <xdr:rowOff>187144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414AA45-50D6-972D-37E3-A3B0F5560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8960" y="42635713"/>
          <a:ext cx="2198344" cy="2222501"/>
        </a:xfrm>
        <a:prstGeom prst="rect">
          <a:avLst/>
        </a:prstGeom>
      </xdr:spPr>
    </xdr:pic>
    <xdr:clientData/>
  </xdr:twoCellAnchor>
  <xdr:twoCellAnchor editAs="oneCell">
    <xdr:from>
      <xdr:col>0</xdr:col>
      <xdr:colOff>101022</xdr:colOff>
      <xdr:row>178</xdr:row>
      <xdr:rowOff>30238</xdr:rowOff>
    </xdr:from>
    <xdr:to>
      <xdr:col>1</xdr:col>
      <xdr:colOff>269</xdr:colOff>
      <xdr:row>186</xdr:row>
      <xdr:rowOff>194641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F7E180C-B582-9D75-BB2F-73B9C383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022" y="52145595"/>
          <a:ext cx="2562709" cy="2222499"/>
        </a:xfrm>
        <a:prstGeom prst="rect">
          <a:avLst/>
        </a:prstGeom>
      </xdr:spPr>
    </xdr:pic>
    <xdr:clientData/>
  </xdr:twoCellAnchor>
  <xdr:twoCellAnchor editAs="oneCell">
    <xdr:from>
      <xdr:col>0</xdr:col>
      <xdr:colOff>160886</xdr:colOff>
      <xdr:row>193</xdr:row>
      <xdr:rowOff>10598</xdr:rowOff>
    </xdr:from>
    <xdr:to>
      <xdr:col>1</xdr:col>
      <xdr:colOff>1542</xdr:colOff>
      <xdr:row>202</xdr:row>
      <xdr:rowOff>195073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E7306B3-7962-BFE3-1825-476B6494F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0886" y="56102265"/>
          <a:ext cx="2469828" cy="2503404"/>
        </a:xfrm>
        <a:prstGeom prst="rect">
          <a:avLst/>
        </a:prstGeom>
      </xdr:spPr>
    </xdr:pic>
    <xdr:clientData/>
  </xdr:twoCellAnchor>
  <xdr:twoCellAnchor editAs="oneCell">
    <xdr:from>
      <xdr:col>0</xdr:col>
      <xdr:colOff>829005</xdr:colOff>
      <xdr:row>205</xdr:row>
      <xdr:rowOff>102021</xdr:rowOff>
    </xdr:from>
    <xdr:to>
      <xdr:col>0</xdr:col>
      <xdr:colOff>1906337</xdr:colOff>
      <xdr:row>209</xdr:row>
      <xdr:rowOff>225002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7D92A0-9860-4624-4F12-C1075E251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29005" y="59398926"/>
          <a:ext cx="1077332" cy="1137741"/>
        </a:xfrm>
        <a:prstGeom prst="rect">
          <a:avLst/>
        </a:prstGeom>
      </xdr:spPr>
    </xdr:pic>
    <xdr:clientData/>
  </xdr:twoCellAnchor>
  <xdr:twoCellAnchor editAs="oneCell">
    <xdr:from>
      <xdr:col>0</xdr:col>
      <xdr:colOff>688834</xdr:colOff>
      <xdr:row>217</xdr:row>
      <xdr:rowOff>86332</xdr:rowOff>
    </xdr:from>
    <xdr:to>
      <xdr:col>0</xdr:col>
      <xdr:colOff>2015178</xdr:colOff>
      <xdr:row>221</xdr:row>
      <xdr:rowOff>193156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3EAF9C9-AA33-79FF-2530-7D4C66AC9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8834" y="62709427"/>
          <a:ext cx="1309199" cy="1134920"/>
        </a:xfrm>
        <a:prstGeom prst="rect">
          <a:avLst/>
        </a:prstGeom>
      </xdr:spPr>
    </xdr:pic>
    <xdr:clientData/>
  </xdr:twoCellAnchor>
  <xdr:twoCellAnchor editAs="oneCell">
    <xdr:from>
      <xdr:col>0</xdr:col>
      <xdr:colOff>721190</xdr:colOff>
      <xdr:row>211</xdr:row>
      <xdr:rowOff>145681</xdr:rowOff>
    </xdr:from>
    <xdr:to>
      <xdr:col>0</xdr:col>
      <xdr:colOff>1901835</xdr:colOff>
      <xdr:row>215</xdr:row>
      <xdr:rowOff>187002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3DC713C-9C26-33A6-D297-DEF56AD6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190" y="61105681"/>
          <a:ext cx="1176835" cy="1063701"/>
        </a:xfrm>
        <a:prstGeom prst="rect">
          <a:avLst/>
        </a:prstGeom>
      </xdr:spPr>
    </xdr:pic>
    <xdr:clientData/>
  </xdr:twoCellAnchor>
  <xdr:twoCellAnchor editAs="oneCell">
    <xdr:from>
      <xdr:col>0</xdr:col>
      <xdr:colOff>780540</xdr:colOff>
      <xdr:row>223</xdr:row>
      <xdr:rowOff>86334</xdr:rowOff>
    </xdr:from>
    <xdr:to>
      <xdr:col>0</xdr:col>
      <xdr:colOff>1908513</xdr:colOff>
      <xdr:row>227</xdr:row>
      <xdr:rowOff>187002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84A7884-8B6A-1D44-16DF-B7C6D919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0540" y="64372524"/>
          <a:ext cx="1129878" cy="1123048"/>
        </a:xfrm>
        <a:prstGeom prst="rect">
          <a:avLst/>
        </a:prstGeom>
      </xdr:spPr>
    </xdr:pic>
    <xdr:clientData/>
  </xdr:twoCellAnchor>
  <xdr:twoCellAnchor editAs="oneCell">
    <xdr:from>
      <xdr:col>0</xdr:col>
      <xdr:colOff>748402</xdr:colOff>
      <xdr:row>229</xdr:row>
      <xdr:rowOff>108174</xdr:rowOff>
    </xdr:from>
    <xdr:to>
      <xdr:col>0</xdr:col>
      <xdr:colOff>1866001</xdr:colOff>
      <xdr:row>233</xdr:row>
      <xdr:rowOff>191260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14C36CF9-F1FD-9542-A6F2-5A346C57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48402" y="66057460"/>
          <a:ext cx="1117599" cy="1111181"/>
        </a:xfrm>
        <a:prstGeom prst="rect">
          <a:avLst/>
        </a:prstGeom>
      </xdr:spPr>
    </xdr:pic>
    <xdr:clientData/>
  </xdr:twoCellAnchor>
  <xdr:twoCellAnchor editAs="oneCell">
    <xdr:from>
      <xdr:col>0</xdr:col>
      <xdr:colOff>458939</xdr:colOff>
      <xdr:row>235</xdr:row>
      <xdr:rowOff>55978</xdr:rowOff>
    </xdr:from>
    <xdr:to>
      <xdr:col>0</xdr:col>
      <xdr:colOff>2091347</xdr:colOff>
      <xdr:row>241</xdr:row>
      <xdr:rowOff>753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940BCB9-1A34-41B1-997F-EC3A209A3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58939" y="69588478"/>
          <a:ext cx="1630503" cy="1476274"/>
        </a:xfrm>
        <a:prstGeom prst="rect">
          <a:avLst/>
        </a:prstGeom>
      </xdr:spPr>
    </xdr:pic>
    <xdr:clientData/>
  </xdr:twoCellAnchor>
  <xdr:twoCellAnchor editAs="oneCell">
    <xdr:from>
      <xdr:col>0</xdr:col>
      <xdr:colOff>373596</xdr:colOff>
      <xdr:row>249</xdr:row>
      <xdr:rowOff>65705</xdr:rowOff>
    </xdr:from>
    <xdr:to>
      <xdr:col>0</xdr:col>
      <xdr:colOff>1939048</xdr:colOff>
      <xdr:row>254</xdr:row>
      <xdr:rowOff>4362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EC766AE-74DC-D1C0-FD66-09BB6D90F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3596" y="75358562"/>
          <a:ext cx="1561642" cy="1233301"/>
        </a:xfrm>
        <a:prstGeom prst="rect">
          <a:avLst/>
        </a:prstGeom>
      </xdr:spPr>
    </xdr:pic>
    <xdr:clientData/>
  </xdr:twoCellAnchor>
  <xdr:twoCellAnchor editAs="oneCell">
    <xdr:from>
      <xdr:col>0</xdr:col>
      <xdr:colOff>929467</xdr:colOff>
      <xdr:row>254</xdr:row>
      <xdr:rowOff>16479</xdr:rowOff>
    </xdr:from>
    <xdr:to>
      <xdr:col>0</xdr:col>
      <xdr:colOff>2023702</xdr:colOff>
      <xdr:row>259</xdr:row>
      <xdr:rowOff>186658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684C129-02FB-E5C2-6EF9-33DD3F70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29467" y="76594455"/>
          <a:ext cx="1096140" cy="1455298"/>
        </a:xfrm>
        <a:prstGeom prst="rect">
          <a:avLst/>
        </a:prstGeom>
      </xdr:spPr>
    </xdr:pic>
    <xdr:clientData/>
  </xdr:twoCellAnchor>
  <xdr:twoCellAnchor editAs="oneCell">
    <xdr:from>
      <xdr:col>0</xdr:col>
      <xdr:colOff>506418</xdr:colOff>
      <xdr:row>261</xdr:row>
      <xdr:rowOff>62598</xdr:rowOff>
    </xdr:from>
    <xdr:to>
      <xdr:col>0</xdr:col>
      <xdr:colOff>1827680</xdr:colOff>
      <xdr:row>266</xdr:row>
      <xdr:rowOff>110073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D2E22928-F3F5-A522-FB40-C5D3583A8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6418" y="78560693"/>
          <a:ext cx="1321262" cy="1332594"/>
        </a:xfrm>
        <a:prstGeom prst="rect">
          <a:avLst/>
        </a:prstGeom>
      </xdr:spPr>
    </xdr:pic>
    <xdr:clientData/>
  </xdr:twoCellAnchor>
  <xdr:twoCellAnchor editAs="oneCell">
    <xdr:from>
      <xdr:col>0</xdr:col>
      <xdr:colOff>917599</xdr:colOff>
      <xdr:row>266</xdr:row>
      <xdr:rowOff>10737</xdr:rowOff>
    </xdr:from>
    <xdr:to>
      <xdr:col>0</xdr:col>
      <xdr:colOff>1870575</xdr:colOff>
      <xdr:row>271</xdr:row>
      <xdr:rowOff>155513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1A90DD4-B7F9-115C-53E4-05D9D9141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17599" y="79793951"/>
          <a:ext cx="960596" cy="143942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482679</xdr:colOff>
      <xdr:row>242</xdr:row>
      <xdr:rowOff>50726</xdr:rowOff>
    </xdr:from>
    <xdr:to>
      <xdr:col>0</xdr:col>
      <xdr:colOff>2130327</xdr:colOff>
      <xdr:row>247</xdr:row>
      <xdr:rowOff>232355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AE7D459C-A1E1-9B47-A076-196116848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82679" y="73423464"/>
          <a:ext cx="1630503" cy="1476273"/>
        </a:xfrm>
        <a:prstGeom prst="rect">
          <a:avLst/>
        </a:prstGeom>
      </xdr:spPr>
    </xdr:pic>
    <xdr:clientData/>
  </xdr:twoCellAnchor>
  <xdr:twoCellAnchor editAs="oneCell">
    <xdr:from>
      <xdr:col>0</xdr:col>
      <xdr:colOff>437572</xdr:colOff>
      <xdr:row>293</xdr:row>
      <xdr:rowOff>133828</xdr:rowOff>
    </xdr:from>
    <xdr:to>
      <xdr:col>0</xdr:col>
      <xdr:colOff>2015731</xdr:colOff>
      <xdr:row>297</xdr:row>
      <xdr:rowOff>186490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452D5AE-C111-5736-D32D-31FFA28CA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37572" y="83246257"/>
          <a:ext cx="1564824" cy="1057232"/>
        </a:xfrm>
        <a:prstGeom prst="rect">
          <a:avLst/>
        </a:prstGeom>
      </xdr:spPr>
    </xdr:pic>
    <xdr:clientData/>
  </xdr:twoCellAnchor>
  <xdr:twoCellAnchor editAs="oneCell">
    <xdr:from>
      <xdr:col>0</xdr:col>
      <xdr:colOff>309540</xdr:colOff>
      <xdr:row>299</xdr:row>
      <xdr:rowOff>148146</xdr:rowOff>
    </xdr:from>
    <xdr:to>
      <xdr:col>0</xdr:col>
      <xdr:colOff>1138476</xdr:colOff>
      <xdr:row>302</xdr:row>
      <xdr:rowOff>187228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F7150AC8-4D6F-C4FF-CBA4-236E06096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09540" y="84911575"/>
          <a:ext cx="828936" cy="801082"/>
        </a:xfrm>
        <a:prstGeom prst="rect">
          <a:avLst/>
        </a:prstGeom>
      </xdr:spPr>
    </xdr:pic>
    <xdr:clientData/>
  </xdr:twoCellAnchor>
  <xdr:twoCellAnchor editAs="oneCell">
    <xdr:from>
      <xdr:col>0</xdr:col>
      <xdr:colOff>1278835</xdr:colOff>
      <xdr:row>299</xdr:row>
      <xdr:rowOff>225074</xdr:rowOff>
    </xdr:from>
    <xdr:to>
      <xdr:col>0</xdr:col>
      <xdr:colOff>1939127</xdr:colOff>
      <xdr:row>302</xdr:row>
      <xdr:rowOff>154298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AA27AD66-1B55-B724-B954-C0D5B18B0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78835" y="84988503"/>
          <a:ext cx="648862" cy="691224"/>
        </a:xfrm>
        <a:prstGeom prst="rect">
          <a:avLst/>
        </a:prstGeom>
      </xdr:spPr>
    </xdr:pic>
    <xdr:clientData/>
  </xdr:twoCellAnchor>
  <xdr:twoCellAnchor editAs="oneCell">
    <xdr:from>
      <xdr:col>0</xdr:col>
      <xdr:colOff>410457</xdr:colOff>
      <xdr:row>304</xdr:row>
      <xdr:rowOff>116953</xdr:rowOff>
    </xdr:from>
    <xdr:to>
      <xdr:col>0</xdr:col>
      <xdr:colOff>1938752</xdr:colOff>
      <xdr:row>309</xdr:row>
      <xdr:rowOff>110634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9B7AB32-E2FA-7B14-2E5A-A909375B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10457" y="86277382"/>
          <a:ext cx="1524485" cy="1263681"/>
        </a:xfrm>
        <a:prstGeom prst="rect">
          <a:avLst/>
        </a:prstGeom>
      </xdr:spPr>
    </xdr:pic>
    <xdr:clientData/>
  </xdr:twoCellAnchor>
  <xdr:twoCellAnchor editAs="oneCell">
    <xdr:from>
      <xdr:col>0</xdr:col>
      <xdr:colOff>43454</xdr:colOff>
      <xdr:row>274</xdr:row>
      <xdr:rowOff>56894</xdr:rowOff>
    </xdr:from>
    <xdr:to>
      <xdr:col>0</xdr:col>
      <xdr:colOff>2358097</xdr:colOff>
      <xdr:row>280</xdr:row>
      <xdr:rowOff>223883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8A00C3A-A5D6-F05B-7CCA-96FEA3E3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356234" y="77168757"/>
          <a:ext cx="1677654" cy="2303213"/>
        </a:xfrm>
        <a:prstGeom prst="rect">
          <a:avLst/>
        </a:prstGeom>
      </xdr:spPr>
    </xdr:pic>
    <xdr:clientData/>
  </xdr:twoCellAnchor>
  <xdr:absoluteAnchor>
    <xdr:pos x="6528055" y="2593986"/>
    <xdr:ext cx="2112711" cy="869185"/>
    <xdr:sp macro="" textlink="">
      <xdr:nvSpPr>
        <xdr:cNvPr id="36" name="Shape 2">
          <a:extLst>
            <a:ext uri="{FF2B5EF4-FFF2-40B4-BE49-F238E27FC236}">
              <a16:creationId xmlns:a16="http://schemas.microsoft.com/office/drawing/2014/main" id="{271E9716-8C53-1544-AA07-7B2BA4409072}"/>
            </a:ext>
          </a:extLst>
        </xdr:cNvPr>
        <xdr:cNvSpPr/>
      </xdr:nvSpPr>
      <xdr:spPr>
        <a:xfrm>
          <a:off x="6528055" y="2593986"/>
          <a:ext cx="2112711" cy="869185"/>
        </a:xfrm>
        <a:custGeom>
          <a:avLst/>
          <a:gdLst/>
          <a:ahLst/>
          <a:cxnLst/>
          <a:rect l="0" t="0" r="0" b="0"/>
          <a:pathLst>
            <a:path w="3239770" h="1332865">
              <a:moveTo>
                <a:pt x="3200572" y="369621"/>
              </a:moveTo>
              <a:lnTo>
                <a:pt x="3050644" y="369621"/>
              </a:lnTo>
              <a:lnTo>
                <a:pt x="3073397" y="371929"/>
              </a:lnTo>
              <a:lnTo>
                <a:pt x="3094619" y="378547"/>
              </a:lnTo>
              <a:lnTo>
                <a:pt x="3130609" y="402867"/>
              </a:lnTo>
              <a:lnTo>
                <a:pt x="3154929" y="438864"/>
              </a:lnTo>
              <a:lnTo>
                <a:pt x="3163855" y="482832"/>
              </a:lnTo>
              <a:lnTo>
                <a:pt x="3163855" y="561948"/>
              </a:lnTo>
              <a:lnTo>
                <a:pt x="2956317" y="681777"/>
              </a:lnTo>
              <a:lnTo>
                <a:pt x="2935170" y="695826"/>
              </a:lnTo>
              <a:lnTo>
                <a:pt x="2916478" y="712075"/>
              </a:lnTo>
              <a:lnTo>
                <a:pt x="2900342" y="730346"/>
              </a:lnTo>
              <a:lnTo>
                <a:pt x="2886862" y="750462"/>
              </a:lnTo>
              <a:lnTo>
                <a:pt x="2886862" y="750601"/>
              </a:lnTo>
              <a:lnTo>
                <a:pt x="2876133" y="772408"/>
              </a:lnTo>
              <a:lnTo>
                <a:pt x="2868344" y="795544"/>
              </a:lnTo>
              <a:lnTo>
                <a:pt x="2863596" y="819824"/>
              </a:lnTo>
              <a:lnTo>
                <a:pt x="2861991" y="845065"/>
              </a:lnTo>
              <a:lnTo>
                <a:pt x="2865833" y="883028"/>
              </a:lnTo>
              <a:lnTo>
                <a:pt x="2894268" y="950457"/>
              </a:lnTo>
              <a:lnTo>
                <a:pt x="2945263" y="1001453"/>
              </a:lnTo>
              <a:lnTo>
                <a:pt x="3012692" y="1029895"/>
              </a:lnTo>
              <a:lnTo>
                <a:pt x="3050644" y="1033738"/>
              </a:lnTo>
              <a:lnTo>
                <a:pt x="3088607" y="1029892"/>
              </a:lnTo>
              <a:lnTo>
                <a:pt x="3123994" y="1018870"/>
              </a:lnTo>
              <a:lnTo>
                <a:pt x="3156036" y="1001444"/>
              </a:lnTo>
              <a:lnTo>
                <a:pt x="3183965" y="978387"/>
              </a:lnTo>
              <a:lnTo>
                <a:pt x="3200583" y="958257"/>
              </a:lnTo>
              <a:lnTo>
                <a:pt x="3050644" y="958257"/>
              </a:lnTo>
              <a:lnTo>
                <a:pt x="3027893" y="955949"/>
              </a:lnTo>
              <a:lnTo>
                <a:pt x="2987460" y="938873"/>
              </a:lnTo>
              <a:lnTo>
                <a:pt x="2956835" y="908255"/>
              </a:lnTo>
              <a:lnTo>
                <a:pt x="2939757" y="867808"/>
              </a:lnTo>
              <a:lnTo>
                <a:pt x="2937452" y="845065"/>
              </a:lnTo>
              <a:lnTo>
                <a:pt x="2938387" y="829567"/>
              </a:lnTo>
              <a:lnTo>
                <a:pt x="2941154" y="814844"/>
              </a:lnTo>
              <a:lnTo>
                <a:pt x="2945694" y="800999"/>
              </a:lnTo>
              <a:lnTo>
                <a:pt x="2951952" y="788134"/>
              </a:lnTo>
              <a:lnTo>
                <a:pt x="2960079" y="776206"/>
              </a:lnTo>
              <a:lnTo>
                <a:pt x="2969814" y="765263"/>
              </a:lnTo>
              <a:lnTo>
                <a:pt x="2981157" y="755469"/>
              </a:lnTo>
              <a:lnTo>
                <a:pt x="2994048" y="746926"/>
              </a:lnTo>
              <a:lnTo>
                <a:pt x="3163855" y="648886"/>
              </a:lnTo>
              <a:lnTo>
                <a:pt x="3239316" y="648886"/>
              </a:lnTo>
              <a:lnTo>
                <a:pt x="3239316" y="482832"/>
              </a:lnTo>
              <a:lnTo>
                <a:pt x="3235471" y="444869"/>
              </a:lnTo>
              <a:lnTo>
                <a:pt x="3224452" y="409482"/>
              </a:lnTo>
              <a:lnTo>
                <a:pt x="3207029" y="377440"/>
              </a:lnTo>
              <a:lnTo>
                <a:pt x="3200572" y="369621"/>
              </a:lnTo>
              <a:close/>
            </a:path>
            <a:path w="3239770" h="1332865">
              <a:moveTo>
                <a:pt x="3239316" y="648886"/>
              </a:moveTo>
              <a:lnTo>
                <a:pt x="3163855" y="648886"/>
              </a:lnTo>
              <a:lnTo>
                <a:pt x="3163855" y="845065"/>
              </a:lnTo>
              <a:lnTo>
                <a:pt x="3161544" y="867816"/>
              </a:lnTo>
              <a:lnTo>
                <a:pt x="3144460" y="908258"/>
              </a:lnTo>
              <a:lnTo>
                <a:pt x="3113845" y="938873"/>
              </a:lnTo>
              <a:lnTo>
                <a:pt x="3073397" y="955949"/>
              </a:lnTo>
              <a:lnTo>
                <a:pt x="3050644" y="958257"/>
              </a:lnTo>
              <a:lnTo>
                <a:pt x="3200583" y="958257"/>
              </a:lnTo>
              <a:lnTo>
                <a:pt x="3207031" y="950446"/>
              </a:lnTo>
              <a:lnTo>
                <a:pt x="3224456" y="918400"/>
              </a:lnTo>
              <a:lnTo>
                <a:pt x="3235474" y="883017"/>
              </a:lnTo>
              <a:lnTo>
                <a:pt x="3239316" y="845065"/>
              </a:lnTo>
              <a:lnTo>
                <a:pt x="3239316" y="648886"/>
              </a:lnTo>
              <a:close/>
            </a:path>
            <a:path w="3239770" h="1332865">
              <a:moveTo>
                <a:pt x="2952051" y="788134"/>
              </a:moveTo>
              <a:close/>
            </a:path>
            <a:path w="3239770" h="1332865">
              <a:moveTo>
                <a:pt x="3050644" y="294140"/>
              </a:moveTo>
              <a:lnTo>
                <a:pt x="3012692" y="297986"/>
              </a:lnTo>
              <a:lnTo>
                <a:pt x="2945263" y="326442"/>
              </a:lnTo>
              <a:lnTo>
                <a:pt x="2894266" y="377443"/>
              </a:lnTo>
              <a:lnTo>
                <a:pt x="2865833" y="444878"/>
              </a:lnTo>
              <a:lnTo>
                <a:pt x="2861991" y="482832"/>
              </a:lnTo>
              <a:lnTo>
                <a:pt x="2864953" y="497511"/>
              </a:lnTo>
              <a:lnTo>
                <a:pt x="2873034" y="509505"/>
              </a:lnTo>
              <a:lnTo>
                <a:pt x="2885026" y="517595"/>
              </a:lnTo>
              <a:lnTo>
                <a:pt x="2899722" y="520563"/>
              </a:lnTo>
              <a:lnTo>
                <a:pt x="2914401" y="517595"/>
              </a:lnTo>
              <a:lnTo>
                <a:pt x="2926395" y="509505"/>
              </a:lnTo>
              <a:lnTo>
                <a:pt x="2934485" y="497511"/>
              </a:lnTo>
              <a:lnTo>
                <a:pt x="2937452" y="482832"/>
              </a:lnTo>
              <a:lnTo>
                <a:pt x="2939758" y="460078"/>
              </a:lnTo>
              <a:lnTo>
                <a:pt x="2946371" y="438854"/>
              </a:lnTo>
              <a:lnTo>
                <a:pt x="2970698" y="402847"/>
              </a:lnTo>
              <a:lnTo>
                <a:pt x="3006678" y="378545"/>
              </a:lnTo>
              <a:lnTo>
                <a:pt x="3050644" y="369621"/>
              </a:lnTo>
              <a:lnTo>
                <a:pt x="3200572" y="369621"/>
              </a:lnTo>
              <a:lnTo>
                <a:pt x="3183965" y="349511"/>
              </a:lnTo>
              <a:lnTo>
                <a:pt x="3156036" y="326442"/>
              </a:lnTo>
              <a:lnTo>
                <a:pt x="3123994" y="309010"/>
              </a:lnTo>
              <a:lnTo>
                <a:pt x="3088607" y="297986"/>
              </a:lnTo>
              <a:lnTo>
                <a:pt x="3050644" y="294140"/>
              </a:lnTo>
              <a:close/>
            </a:path>
            <a:path w="3239770" h="1332865">
              <a:moveTo>
                <a:pt x="2597838" y="294140"/>
              </a:moveTo>
              <a:lnTo>
                <a:pt x="2559886" y="297986"/>
              </a:lnTo>
              <a:lnTo>
                <a:pt x="2492456" y="326442"/>
              </a:lnTo>
              <a:lnTo>
                <a:pt x="2441458" y="377440"/>
              </a:lnTo>
              <a:lnTo>
                <a:pt x="2413011" y="444869"/>
              </a:lnTo>
              <a:lnTo>
                <a:pt x="2409165" y="482832"/>
              </a:lnTo>
              <a:lnTo>
                <a:pt x="2409165" y="996007"/>
              </a:lnTo>
              <a:lnTo>
                <a:pt x="2412133" y="1010695"/>
              </a:lnTo>
              <a:lnTo>
                <a:pt x="2420225" y="1022688"/>
              </a:lnTo>
              <a:lnTo>
                <a:pt x="2432225" y="1030773"/>
              </a:lnTo>
              <a:lnTo>
                <a:pt x="2446915" y="1033738"/>
              </a:lnTo>
              <a:lnTo>
                <a:pt x="2461595" y="1030773"/>
              </a:lnTo>
              <a:lnTo>
                <a:pt x="2473588" y="1022688"/>
              </a:lnTo>
              <a:lnTo>
                <a:pt x="2481678" y="1010695"/>
              </a:lnTo>
              <a:lnTo>
                <a:pt x="2484646" y="996007"/>
              </a:lnTo>
              <a:lnTo>
                <a:pt x="2484646" y="482832"/>
              </a:lnTo>
              <a:lnTo>
                <a:pt x="2486954" y="460081"/>
              </a:lnTo>
              <a:lnTo>
                <a:pt x="2504039" y="419640"/>
              </a:lnTo>
              <a:lnTo>
                <a:pt x="2534656" y="389014"/>
              </a:lnTo>
              <a:lnTo>
                <a:pt x="2575095" y="371929"/>
              </a:lnTo>
              <a:lnTo>
                <a:pt x="2597838" y="369621"/>
              </a:lnTo>
              <a:lnTo>
                <a:pt x="2747761" y="369621"/>
              </a:lnTo>
              <a:lnTo>
                <a:pt x="2731159" y="349511"/>
              </a:lnTo>
              <a:lnTo>
                <a:pt x="2703230" y="326442"/>
              </a:lnTo>
              <a:lnTo>
                <a:pt x="2671187" y="309010"/>
              </a:lnTo>
              <a:lnTo>
                <a:pt x="2635801" y="297986"/>
              </a:lnTo>
              <a:lnTo>
                <a:pt x="2597838" y="294140"/>
              </a:lnTo>
              <a:close/>
            </a:path>
            <a:path w="3239770" h="1332865">
              <a:moveTo>
                <a:pt x="2747761" y="369621"/>
              </a:moveTo>
              <a:lnTo>
                <a:pt x="2597838" y="369621"/>
              </a:lnTo>
              <a:lnTo>
                <a:pt x="2620588" y="371929"/>
              </a:lnTo>
              <a:lnTo>
                <a:pt x="2641805" y="378547"/>
              </a:lnTo>
              <a:lnTo>
                <a:pt x="2677803" y="402867"/>
              </a:lnTo>
              <a:lnTo>
                <a:pt x="2702115" y="438864"/>
              </a:lnTo>
              <a:lnTo>
                <a:pt x="2711049" y="482832"/>
              </a:lnTo>
              <a:lnTo>
                <a:pt x="2711049" y="996007"/>
              </a:lnTo>
              <a:lnTo>
                <a:pt x="2714014" y="1010695"/>
              </a:lnTo>
              <a:lnTo>
                <a:pt x="2722099" y="1022688"/>
              </a:lnTo>
              <a:lnTo>
                <a:pt x="2734092" y="1030773"/>
              </a:lnTo>
              <a:lnTo>
                <a:pt x="2748780" y="1033738"/>
              </a:lnTo>
              <a:lnTo>
                <a:pt x="2763467" y="1030773"/>
              </a:lnTo>
              <a:lnTo>
                <a:pt x="2775460" y="1022688"/>
              </a:lnTo>
              <a:lnTo>
                <a:pt x="2783545" y="1010695"/>
              </a:lnTo>
              <a:lnTo>
                <a:pt x="2786510" y="996007"/>
              </a:lnTo>
              <a:lnTo>
                <a:pt x="2786510" y="482832"/>
              </a:lnTo>
              <a:lnTo>
                <a:pt x="2782665" y="444869"/>
              </a:lnTo>
              <a:lnTo>
                <a:pt x="2771643" y="409482"/>
              </a:lnTo>
              <a:lnTo>
                <a:pt x="2754217" y="377440"/>
              </a:lnTo>
              <a:lnTo>
                <a:pt x="2747761" y="369621"/>
              </a:lnTo>
              <a:close/>
            </a:path>
            <a:path w="3239770" h="1332865">
              <a:moveTo>
                <a:pt x="2294959" y="369621"/>
              </a:moveTo>
              <a:lnTo>
                <a:pt x="2145031" y="369621"/>
              </a:lnTo>
              <a:lnTo>
                <a:pt x="2167774" y="371929"/>
              </a:lnTo>
              <a:lnTo>
                <a:pt x="2188992" y="378547"/>
              </a:lnTo>
              <a:lnTo>
                <a:pt x="2224996" y="402867"/>
              </a:lnTo>
              <a:lnTo>
                <a:pt x="2249309" y="438864"/>
              </a:lnTo>
              <a:lnTo>
                <a:pt x="2258243" y="482832"/>
              </a:lnTo>
              <a:lnTo>
                <a:pt x="2258243" y="561948"/>
              </a:lnTo>
              <a:lnTo>
                <a:pt x="2050685" y="681777"/>
              </a:lnTo>
              <a:lnTo>
                <a:pt x="2029538" y="695826"/>
              </a:lnTo>
              <a:lnTo>
                <a:pt x="2010851" y="712075"/>
              </a:lnTo>
              <a:lnTo>
                <a:pt x="1994726" y="730346"/>
              </a:lnTo>
              <a:lnTo>
                <a:pt x="1981269" y="750462"/>
              </a:lnTo>
              <a:lnTo>
                <a:pt x="1970526" y="772408"/>
              </a:lnTo>
              <a:lnTo>
                <a:pt x="1962725" y="795544"/>
              </a:lnTo>
              <a:lnTo>
                <a:pt x="1957967" y="819824"/>
              </a:lnTo>
              <a:lnTo>
                <a:pt x="1956359" y="845065"/>
              </a:lnTo>
              <a:lnTo>
                <a:pt x="1960204" y="883028"/>
              </a:lnTo>
              <a:lnTo>
                <a:pt x="1988652" y="950457"/>
              </a:lnTo>
              <a:lnTo>
                <a:pt x="2039642" y="1001453"/>
              </a:lnTo>
              <a:lnTo>
                <a:pt x="2107077" y="1029895"/>
              </a:lnTo>
              <a:lnTo>
                <a:pt x="2145031" y="1033738"/>
              </a:lnTo>
              <a:lnTo>
                <a:pt x="2182986" y="1029892"/>
              </a:lnTo>
              <a:lnTo>
                <a:pt x="2218374" y="1018870"/>
              </a:lnTo>
              <a:lnTo>
                <a:pt x="2250421" y="1001444"/>
              </a:lnTo>
              <a:lnTo>
                <a:pt x="2278353" y="978387"/>
              </a:lnTo>
              <a:lnTo>
                <a:pt x="2294971" y="958257"/>
              </a:lnTo>
              <a:lnTo>
                <a:pt x="2145031" y="958257"/>
              </a:lnTo>
              <a:lnTo>
                <a:pt x="2122278" y="955949"/>
              </a:lnTo>
              <a:lnTo>
                <a:pt x="2081830" y="938873"/>
              </a:lnTo>
              <a:lnTo>
                <a:pt x="2051211" y="908255"/>
              </a:lnTo>
              <a:lnTo>
                <a:pt x="2034127" y="867808"/>
              </a:lnTo>
              <a:lnTo>
                <a:pt x="2031820" y="845065"/>
              </a:lnTo>
              <a:lnTo>
                <a:pt x="2032761" y="829567"/>
              </a:lnTo>
              <a:lnTo>
                <a:pt x="2035539" y="814844"/>
              </a:lnTo>
              <a:lnTo>
                <a:pt x="2040087" y="800999"/>
              </a:lnTo>
              <a:lnTo>
                <a:pt x="2046339" y="788134"/>
              </a:lnTo>
              <a:lnTo>
                <a:pt x="2054456" y="776206"/>
              </a:lnTo>
              <a:lnTo>
                <a:pt x="2064187" y="765263"/>
              </a:lnTo>
              <a:lnTo>
                <a:pt x="2075533" y="755469"/>
              </a:lnTo>
              <a:lnTo>
                <a:pt x="2088435" y="746926"/>
              </a:lnTo>
              <a:lnTo>
                <a:pt x="2258243" y="648886"/>
              </a:lnTo>
              <a:lnTo>
                <a:pt x="2333704" y="648886"/>
              </a:lnTo>
              <a:lnTo>
                <a:pt x="2333704" y="482832"/>
              </a:lnTo>
              <a:lnTo>
                <a:pt x="2329858" y="444869"/>
              </a:lnTo>
              <a:lnTo>
                <a:pt x="2318840" y="409482"/>
              </a:lnTo>
              <a:lnTo>
                <a:pt x="2301416" y="377440"/>
              </a:lnTo>
              <a:lnTo>
                <a:pt x="2294959" y="369621"/>
              </a:lnTo>
              <a:close/>
            </a:path>
            <a:path w="3239770" h="1332865">
              <a:moveTo>
                <a:pt x="2333704" y="648886"/>
              </a:moveTo>
              <a:lnTo>
                <a:pt x="2258243" y="648886"/>
              </a:lnTo>
              <a:lnTo>
                <a:pt x="2258243" y="845065"/>
              </a:lnTo>
              <a:lnTo>
                <a:pt x="2255929" y="867816"/>
              </a:lnTo>
              <a:lnTo>
                <a:pt x="2238839" y="908258"/>
              </a:lnTo>
              <a:lnTo>
                <a:pt x="2208221" y="938873"/>
              </a:lnTo>
              <a:lnTo>
                <a:pt x="2167774" y="955949"/>
              </a:lnTo>
              <a:lnTo>
                <a:pt x="2145031" y="958257"/>
              </a:lnTo>
              <a:lnTo>
                <a:pt x="2294971" y="958257"/>
              </a:lnTo>
              <a:lnTo>
                <a:pt x="2301419" y="950446"/>
              </a:lnTo>
              <a:lnTo>
                <a:pt x="2318844" y="918400"/>
              </a:lnTo>
              <a:lnTo>
                <a:pt x="2329861" y="883017"/>
              </a:lnTo>
              <a:lnTo>
                <a:pt x="2333704" y="845065"/>
              </a:lnTo>
              <a:lnTo>
                <a:pt x="2333704" y="648886"/>
              </a:lnTo>
              <a:close/>
            </a:path>
            <a:path w="3239770" h="1332865">
              <a:moveTo>
                <a:pt x="2046438" y="788134"/>
              </a:moveTo>
              <a:close/>
            </a:path>
            <a:path w="3239770" h="1332865">
              <a:moveTo>
                <a:pt x="2145031" y="294140"/>
              </a:moveTo>
              <a:lnTo>
                <a:pt x="2107077" y="297986"/>
              </a:lnTo>
              <a:lnTo>
                <a:pt x="2039642" y="326442"/>
              </a:lnTo>
              <a:lnTo>
                <a:pt x="1988651" y="377443"/>
              </a:lnTo>
              <a:lnTo>
                <a:pt x="1960203" y="444878"/>
              </a:lnTo>
              <a:lnTo>
                <a:pt x="1956359" y="482832"/>
              </a:lnTo>
              <a:lnTo>
                <a:pt x="1959326" y="497511"/>
              </a:lnTo>
              <a:lnTo>
                <a:pt x="1967416" y="509505"/>
              </a:lnTo>
              <a:lnTo>
                <a:pt x="1979410" y="517595"/>
              </a:lnTo>
              <a:lnTo>
                <a:pt x="1994089" y="520563"/>
              </a:lnTo>
              <a:lnTo>
                <a:pt x="2008777" y="517595"/>
              </a:lnTo>
              <a:lnTo>
                <a:pt x="2020770" y="509505"/>
              </a:lnTo>
              <a:lnTo>
                <a:pt x="2028855" y="497511"/>
              </a:lnTo>
              <a:lnTo>
                <a:pt x="2031820" y="482832"/>
              </a:lnTo>
              <a:lnTo>
                <a:pt x="2034131" y="460078"/>
              </a:lnTo>
              <a:lnTo>
                <a:pt x="2040754" y="438854"/>
              </a:lnTo>
              <a:lnTo>
                <a:pt x="2065066" y="402847"/>
              </a:lnTo>
              <a:lnTo>
                <a:pt x="2101056" y="378545"/>
              </a:lnTo>
              <a:lnTo>
                <a:pt x="2145031" y="369621"/>
              </a:lnTo>
              <a:lnTo>
                <a:pt x="2294959" y="369621"/>
              </a:lnTo>
              <a:lnTo>
                <a:pt x="2278353" y="349511"/>
              </a:lnTo>
              <a:lnTo>
                <a:pt x="2250421" y="326442"/>
              </a:lnTo>
              <a:lnTo>
                <a:pt x="2218374" y="309010"/>
              </a:lnTo>
              <a:lnTo>
                <a:pt x="2182986" y="297986"/>
              </a:lnTo>
              <a:lnTo>
                <a:pt x="2145031" y="294140"/>
              </a:lnTo>
              <a:close/>
            </a:path>
            <a:path w="3239770" h="1332865">
              <a:moveTo>
                <a:pt x="1541283" y="294140"/>
              </a:moveTo>
              <a:lnTo>
                <a:pt x="1526595" y="297107"/>
              </a:lnTo>
              <a:lnTo>
                <a:pt x="1514603" y="305197"/>
              </a:lnTo>
              <a:lnTo>
                <a:pt x="1506517" y="317191"/>
              </a:lnTo>
              <a:lnTo>
                <a:pt x="1503552" y="331870"/>
              </a:lnTo>
              <a:lnTo>
                <a:pt x="1503552" y="845065"/>
              </a:lnTo>
              <a:lnTo>
                <a:pt x="1665557" y="1022675"/>
              </a:lnTo>
              <a:lnTo>
                <a:pt x="1692228" y="1033728"/>
              </a:lnTo>
              <a:lnTo>
                <a:pt x="1706429" y="1030965"/>
              </a:lnTo>
              <a:lnTo>
                <a:pt x="1718913" y="1022675"/>
              </a:lnTo>
              <a:lnTo>
                <a:pt x="1798948" y="942651"/>
              </a:lnTo>
              <a:lnTo>
                <a:pt x="1692225" y="942651"/>
              </a:lnTo>
              <a:lnTo>
                <a:pt x="1579014" y="829440"/>
              </a:lnTo>
              <a:lnTo>
                <a:pt x="1579014" y="331870"/>
              </a:lnTo>
              <a:lnTo>
                <a:pt x="1576049" y="317191"/>
              </a:lnTo>
              <a:lnTo>
                <a:pt x="1567964" y="305197"/>
              </a:lnTo>
              <a:lnTo>
                <a:pt x="1555971" y="297107"/>
              </a:lnTo>
              <a:lnTo>
                <a:pt x="1541283" y="294140"/>
              </a:lnTo>
              <a:close/>
            </a:path>
            <a:path w="3239770" h="1332865">
              <a:moveTo>
                <a:pt x="1843147" y="294140"/>
              </a:moveTo>
              <a:lnTo>
                <a:pt x="1828468" y="297107"/>
              </a:lnTo>
              <a:lnTo>
                <a:pt x="1816474" y="305197"/>
              </a:lnTo>
              <a:lnTo>
                <a:pt x="1808384" y="317191"/>
              </a:lnTo>
              <a:lnTo>
                <a:pt x="1805417" y="331870"/>
              </a:lnTo>
              <a:lnTo>
                <a:pt x="1805417" y="829440"/>
              </a:lnTo>
              <a:lnTo>
                <a:pt x="1692225" y="942651"/>
              </a:lnTo>
              <a:lnTo>
                <a:pt x="1798948" y="942651"/>
              </a:lnTo>
              <a:lnTo>
                <a:pt x="1869855" y="871753"/>
              </a:lnTo>
              <a:lnTo>
                <a:pt x="1874681" y="865825"/>
              </a:lnTo>
              <a:lnTo>
                <a:pt x="1878132" y="859261"/>
              </a:lnTo>
              <a:lnTo>
                <a:pt x="1880206" y="852272"/>
              </a:lnTo>
              <a:lnTo>
                <a:pt x="1880898" y="845065"/>
              </a:lnTo>
              <a:lnTo>
                <a:pt x="1880898" y="331870"/>
              </a:lnTo>
              <a:lnTo>
                <a:pt x="1877933" y="317191"/>
              </a:lnTo>
              <a:lnTo>
                <a:pt x="1869845" y="305197"/>
              </a:lnTo>
              <a:lnTo>
                <a:pt x="1857846" y="297107"/>
              </a:lnTo>
              <a:lnTo>
                <a:pt x="1843147" y="294140"/>
              </a:lnTo>
              <a:close/>
            </a:path>
            <a:path w="3239770" h="1332865">
              <a:moveTo>
                <a:pt x="1239419" y="294140"/>
              </a:moveTo>
              <a:lnTo>
                <a:pt x="1201456" y="297986"/>
              </a:lnTo>
              <a:lnTo>
                <a:pt x="1134027" y="326442"/>
              </a:lnTo>
              <a:lnTo>
                <a:pt x="1083040" y="377443"/>
              </a:lnTo>
              <a:lnTo>
                <a:pt x="1054592" y="444878"/>
              </a:lnTo>
              <a:lnTo>
                <a:pt x="1050746" y="482832"/>
              </a:lnTo>
              <a:lnTo>
                <a:pt x="1050746" y="845065"/>
              </a:lnTo>
              <a:lnTo>
                <a:pt x="1054595" y="883028"/>
              </a:lnTo>
              <a:lnTo>
                <a:pt x="1083049" y="950457"/>
              </a:lnTo>
              <a:lnTo>
                <a:pt x="1134042" y="1001453"/>
              </a:lnTo>
              <a:lnTo>
                <a:pt x="1201483" y="1029895"/>
              </a:lnTo>
              <a:lnTo>
                <a:pt x="1239419" y="1033738"/>
              </a:lnTo>
              <a:lnTo>
                <a:pt x="1277388" y="1029892"/>
              </a:lnTo>
              <a:lnTo>
                <a:pt x="1312775" y="1018870"/>
              </a:lnTo>
              <a:lnTo>
                <a:pt x="1344813" y="1001444"/>
              </a:lnTo>
              <a:lnTo>
                <a:pt x="1372740" y="978387"/>
              </a:lnTo>
              <a:lnTo>
                <a:pt x="1389359" y="958257"/>
              </a:lnTo>
              <a:lnTo>
                <a:pt x="1239419" y="958257"/>
              </a:lnTo>
              <a:lnTo>
                <a:pt x="1216676" y="955949"/>
              </a:lnTo>
              <a:lnTo>
                <a:pt x="1176229" y="938873"/>
              </a:lnTo>
              <a:lnTo>
                <a:pt x="1145600" y="908255"/>
              </a:lnTo>
              <a:lnTo>
                <a:pt x="1128516" y="867808"/>
              </a:lnTo>
              <a:lnTo>
                <a:pt x="1126207" y="845065"/>
              </a:lnTo>
              <a:lnTo>
                <a:pt x="1126207" y="482832"/>
              </a:lnTo>
              <a:lnTo>
                <a:pt x="1135139" y="438854"/>
              </a:lnTo>
              <a:lnTo>
                <a:pt x="1159478" y="402847"/>
              </a:lnTo>
              <a:lnTo>
                <a:pt x="1195466" y="378545"/>
              </a:lnTo>
              <a:lnTo>
                <a:pt x="1239419" y="369621"/>
              </a:lnTo>
              <a:lnTo>
                <a:pt x="1389342" y="369621"/>
              </a:lnTo>
              <a:lnTo>
                <a:pt x="1372740" y="349511"/>
              </a:lnTo>
              <a:lnTo>
                <a:pt x="1344803" y="326442"/>
              </a:lnTo>
              <a:lnTo>
                <a:pt x="1312761" y="309010"/>
              </a:lnTo>
              <a:lnTo>
                <a:pt x="1277379" y="297986"/>
              </a:lnTo>
              <a:lnTo>
                <a:pt x="1239419" y="294140"/>
              </a:lnTo>
              <a:close/>
            </a:path>
            <a:path w="3239770" h="1332865">
              <a:moveTo>
                <a:pt x="1390361" y="656393"/>
              </a:moveTo>
              <a:lnTo>
                <a:pt x="1239419" y="656393"/>
              </a:lnTo>
              <a:lnTo>
                <a:pt x="1224731" y="659358"/>
              </a:lnTo>
              <a:lnTo>
                <a:pt x="1212738" y="667445"/>
              </a:lnTo>
              <a:lnTo>
                <a:pt x="1204653" y="679444"/>
              </a:lnTo>
              <a:lnTo>
                <a:pt x="1201688" y="694143"/>
              </a:lnTo>
              <a:lnTo>
                <a:pt x="1204653" y="708822"/>
              </a:lnTo>
              <a:lnTo>
                <a:pt x="1212738" y="720816"/>
              </a:lnTo>
              <a:lnTo>
                <a:pt x="1224731" y="728906"/>
              </a:lnTo>
              <a:lnTo>
                <a:pt x="1239419" y="731874"/>
              </a:lnTo>
              <a:lnTo>
                <a:pt x="1352610" y="731874"/>
              </a:lnTo>
              <a:lnTo>
                <a:pt x="1352610" y="845065"/>
              </a:lnTo>
              <a:lnTo>
                <a:pt x="1343694" y="889033"/>
              </a:lnTo>
              <a:lnTo>
                <a:pt x="1319384" y="925030"/>
              </a:lnTo>
              <a:lnTo>
                <a:pt x="1283387" y="949333"/>
              </a:lnTo>
              <a:lnTo>
                <a:pt x="1239419" y="958257"/>
              </a:lnTo>
              <a:lnTo>
                <a:pt x="1389359" y="958257"/>
              </a:lnTo>
              <a:lnTo>
                <a:pt x="1395804" y="950446"/>
              </a:lnTo>
              <a:lnTo>
                <a:pt x="1413228" y="918400"/>
              </a:lnTo>
              <a:lnTo>
                <a:pt x="1424247" y="883017"/>
              </a:lnTo>
              <a:lnTo>
                <a:pt x="1428091" y="845065"/>
              </a:lnTo>
              <a:lnTo>
                <a:pt x="1428091" y="694143"/>
              </a:lnTo>
              <a:lnTo>
                <a:pt x="1425124" y="679444"/>
              </a:lnTo>
              <a:lnTo>
                <a:pt x="1417034" y="667445"/>
              </a:lnTo>
              <a:lnTo>
                <a:pt x="1405040" y="659358"/>
              </a:lnTo>
              <a:lnTo>
                <a:pt x="1390361" y="656393"/>
              </a:lnTo>
              <a:close/>
            </a:path>
            <a:path w="3239770" h="1332865">
              <a:moveTo>
                <a:pt x="1389342" y="369621"/>
              </a:moveTo>
              <a:lnTo>
                <a:pt x="1239419" y="369621"/>
              </a:lnTo>
              <a:lnTo>
                <a:pt x="1262170" y="371929"/>
              </a:lnTo>
              <a:lnTo>
                <a:pt x="1283391" y="378547"/>
              </a:lnTo>
              <a:lnTo>
                <a:pt x="1319400" y="402867"/>
              </a:lnTo>
              <a:lnTo>
                <a:pt x="1343690" y="438864"/>
              </a:lnTo>
              <a:lnTo>
                <a:pt x="1352610" y="482832"/>
              </a:lnTo>
              <a:lnTo>
                <a:pt x="1355575" y="497511"/>
              </a:lnTo>
              <a:lnTo>
                <a:pt x="1363663" y="509505"/>
              </a:lnTo>
              <a:lnTo>
                <a:pt x="1375662" y="517595"/>
              </a:lnTo>
              <a:lnTo>
                <a:pt x="1390361" y="520563"/>
              </a:lnTo>
              <a:lnTo>
                <a:pt x="1405040" y="517595"/>
              </a:lnTo>
              <a:lnTo>
                <a:pt x="1417034" y="509505"/>
              </a:lnTo>
              <a:lnTo>
                <a:pt x="1425124" y="497511"/>
              </a:lnTo>
              <a:lnTo>
                <a:pt x="1428091" y="482832"/>
              </a:lnTo>
              <a:lnTo>
                <a:pt x="1424246" y="444869"/>
              </a:lnTo>
              <a:lnTo>
                <a:pt x="1413224" y="409482"/>
              </a:lnTo>
              <a:lnTo>
                <a:pt x="1395798" y="377440"/>
              </a:lnTo>
              <a:lnTo>
                <a:pt x="1389342" y="369621"/>
              </a:lnTo>
              <a:close/>
            </a:path>
            <a:path w="3239770" h="1332865">
              <a:moveTo>
                <a:pt x="975285" y="0"/>
              </a:moveTo>
              <a:lnTo>
                <a:pt x="243806" y="422325"/>
              </a:lnTo>
              <a:lnTo>
                <a:pt x="198841" y="451315"/>
              </a:lnTo>
              <a:lnTo>
                <a:pt x="158122" y="483817"/>
              </a:lnTo>
              <a:lnTo>
                <a:pt x="121785" y="519596"/>
              </a:lnTo>
              <a:lnTo>
                <a:pt x="89965" y="558414"/>
              </a:lnTo>
              <a:lnTo>
                <a:pt x="62798" y="600034"/>
              </a:lnTo>
              <a:lnTo>
                <a:pt x="62442" y="600034"/>
              </a:lnTo>
              <a:lnTo>
                <a:pt x="40370" y="643822"/>
              </a:lnTo>
              <a:lnTo>
                <a:pt x="22909" y="690546"/>
              </a:lnTo>
              <a:lnTo>
                <a:pt x="10270" y="739816"/>
              </a:lnTo>
              <a:lnTo>
                <a:pt x="2590" y="791400"/>
              </a:lnTo>
              <a:lnTo>
                <a:pt x="0" y="845065"/>
              </a:lnTo>
              <a:lnTo>
                <a:pt x="2527" y="894768"/>
              </a:lnTo>
              <a:lnTo>
                <a:pt x="9943" y="943069"/>
              </a:lnTo>
              <a:lnTo>
                <a:pt x="22000" y="989720"/>
              </a:lnTo>
              <a:lnTo>
                <a:pt x="38449" y="1034471"/>
              </a:lnTo>
              <a:lnTo>
                <a:pt x="59041" y="1077075"/>
              </a:lnTo>
              <a:lnTo>
                <a:pt x="83529" y="1117284"/>
              </a:lnTo>
              <a:lnTo>
                <a:pt x="111664" y="1154848"/>
              </a:lnTo>
              <a:lnTo>
                <a:pt x="143198" y="1189520"/>
              </a:lnTo>
              <a:lnTo>
                <a:pt x="177865" y="1221047"/>
              </a:lnTo>
              <a:lnTo>
                <a:pt x="215428" y="1249177"/>
              </a:lnTo>
              <a:lnTo>
                <a:pt x="255638" y="1273661"/>
              </a:lnTo>
              <a:lnTo>
                <a:pt x="298244" y="1294252"/>
              </a:lnTo>
              <a:lnTo>
                <a:pt x="342996" y="1310699"/>
              </a:lnTo>
              <a:lnTo>
                <a:pt x="389645" y="1322755"/>
              </a:lnTo>
              <a:lnTo>
                <a:pt x="437941" y="1330171"/>
              </a:lnTo>
              <a:lnTo>
                <a:pt x="487632" y="1332698"/>
              </a:lnTo>
              <a:lnTo>
                <a:pt x="537330" y="1330171"/>
              </a:lnTo>
              <a:lnTo>
                <a:pt x="585628" y="1322755"/>
              </a:lnTo>
              <a:lnTo>
                <a:pt x="632277" y="1310698"/>
              </a:lnTo>
              <a:lnTo>
                <a:pt x="677028" y="1294249"/>
              </a:lnTo>
              <a:lnTo>
                <a:pt x="719632" y="1273656"/>
              </a:lnTo>
              <a:lnTo>
                <a:pt x="759840" y="1249168"/>
              </a:lnTo>
              <a:lnTo>
                <a:pt x="797401" y="1221033"/>
              </a:lnTo>
              <a:lnTo>
                <a:pt x="832067" y="1189500"/>
              </a:lnTo>
              <a:lnTo>
                <a:pt x="863421" y="1155040"/>
              </a:lnTo>
              <a:lnTo>
                <a:pt x="891419" y="1117722"/>
              </a:lnTo>
              <a:lnTo>
                <a:pt x="915817" y="1077792"/>
              </a:lnTo>
              <a:lnTo>
                <a:pt x="936372" y="1035494"/>
              </a:lnTo>
              <a:lnTo>
                <a:pt x="937023" y="1033738"/>
              </a:lnTo>
              <a:lnTo>
                <a:pt x="786613" y="1033738"/>
              </a:lnTo>
              <a:lnTo>
                <a:pt x="748649" y="1029892"/>
              </a:lnTo>
              <a:lnTo>
                <a:pt x="681213" y="1001444"/>
              </a:lnTo>
              <a:lnTo>
                <a:pt x="630234" y="950457"/>
              </a:lnTo>
              <a:lnTo>
                <a:pt x="601786" y="883028"/>
              </a:lnTo>
              <a:lnTo>
                <a:pt x="597940" y="845065"/>
              </a:lnTo>
              <a:lnTo>
                <a:pt x="599546" y="819824"/>
              </a:lnTo>
              <a:lnTo>
                <a:pt x="604296" y="795544"/>
              </a:lnTo>
              <a:lnTo>
                <a:pt x="612091" y="772408"/>
              </a:lnTo>
              <a:lnTo>
                <a:pt x="622890" y="750502"/>
              </a:lnTo>
              <a:lnTo>
                <a:pt x="652430" y="712075"/>
              </a:lnTo>
              <a:lnTo>
                <a:pt x="692266" y="681777"/>
              </a:lnTo>
              <a:lnTo>
                <a:pt x="833841" y="600034"/>
              </a:lnTo>
              <a:lnTo>
                <a:pt x="62798" y="600034"/>
              </a:lnTo>
              <a:lnTo>
                <a:pt x="62522" y="599876"/>
              </a:lnTo>
              <a:lnTo>
                <a:pt x="834115" y="599876"/>
              </a:lnTo>
              <a:lnTo>
                <a:pt x="899804" y="561948"/>
              </a:lnTo>
              <a:lnTo>
                <a:pt x="899804" y="520563"/>
              </a:lnTo>
              <a:lnTo>
                <a:pt x="635671" y="520563"/>
              </a:lnTo>
              <a:lnTo>
                <a:pt x="620983" y="517595"/>
              </a:lnTo>
              <a:lnTo>
                <a:pt x="608990" y="509505"/>
              </a:lnTo>
              <a:lnTo>
                <a:pt x="600905" y="497511"/>
              </a:lnTo>
              <a:lnTo>
                <a:pt x="597940" y="482832"/>
              </a:lnTo>
              <a:lnTo>
                <a:pt x="601786" y="444869"/>
              </a:lnTo>
              <a:lnTo>
                <a:pt x="630234" y="377440"/>
              </a:lnTo>
              <a:lnTo>
                <a:pt x="681223" y="326442"/>
              </a:lnTo>
              <a:lnTo>
                <a:pt x="748658" y="297986"/>
              </a:lnTo>
              <a:lnTo>
                <a:pt x="786613" y="294140"/>
              </a:lnTo>
              <a:lnTo>
                <a:pt x="975285" y="294140"/>
              </a:lnTo>
              <a:lnTo>
                <a:pt x="975285" y="0"/>
              </a:lnTo>
              <a:close/>
            </a:path>
            <a:path w="3239770" h="1332865">
              <a:moveTo>
                <a:pt x="975265" y="847515"/>
              </a:moveTo>
              <a:lnTo>
                <a:pt x="959961" y="919455"/>
              </a:lnTo>
              <a:lnTo>
                <a:pt x="919914" y="978387"/>
              </a:lnTo>
              <a:lnTo>
                <a:pt x="859921" y="1018878"/>
              </a:lnTo>
              <a:lnTo>
                <a:pt x="786613" y="1033738"/>
              </a:lnTo>
              <a:lnTo>
                <a:pt x="937023" y="1033738"/>
              </a:lnTo>
              <a:lnTo>
                <a:pt x="952838" y="991072"/>
              </a:lnTo>
              <a:lnTo>
                <a:pt x="964972" y="944772"/>
              </a:lnTo>
              <a:lnTo>
                <a:pt x="972529" y="896838"/>
              </a:lnTo>
              <a:lnTo>
                <a:pt x="975265" y="847515"/>
              </a:lnTo>
              <a:close/>
            </a:path>
            <a:path w="3239770" h="1332865">
              <a:moveTo>
                <a:pt x="899804" y="648886"/>
              </a:moveTo>
              <a:lnTo>
                <a:pt x="729997" y="746926"/>
              </a:lnTo>
              <a:lnTo>
                <a:pt x="696037" y="776206"/>
              </a:lnTo>
              <a:lnTo>
                <a:pt x="687980" y="788193"/>
              </a:lnTo>
              <a:lnTo>
                <a:pt x="681663" y="800999"/>
              </a:lnTo>
              <a:lnTo>
                <a:pt x="677122" y="814844"/>
              </a:lnTo>
              <a:lnTo>
                <a:pt x="674356" y="829567"/>
              </a:lnTo>
              <a:lnTo>
                <a:pt x="673421" y="845065"/>
              </a:lnTo>
              <a:lnTo>
                <a:pt x="675726" y="867816"/>
              </a:lnTo>
              <a:lnTo>
                <a:pt x="692797" y="908258"/>
              </a:lnTo>
              <a:lnTo>
                <a:pt x="723420" y="938873"/>
              </a:lnTo>
              <a:lnTo>
                <a:pt x="763862" y="955949"/>
              </a:lnTo>
              <a:lnTo>
                <a:pt x="786613" y="958257"/>
              </a:lnTo>
              <a:lnTo>
                <a:pt x="809363" y="955949"/>
              </a:lnTo>
              <a:lnTo>
                <a:pt x="849797" y="938873"/>
              </a:lnTo>
              <a:lnTo>
                <a:pt x="880411" y="908255"/>
              </a:lnTo>
              <a:lnTo>
                <a:pt x="897496" y="867808"/>
              </a:lnTo>
              <a:lnTo>
                <a:pt x="899804" y="845065"/>
              </a:lnTo>
              <a:lnTo>
                <a:pt x="899804" y="648886"/>
              </a:lnTo>
              <a:close/>
            </a:path>
            <a:path w="3239770" h="1332865">
              <a:moveTo>
                <a:pt x="687920" y="788134"/>
              </a:moveTo>
              <a:close/>
            </a:path>
            <a:path w="3239770" h="1332865">
              <a:moveTo>
                <a:pt x="786613" y="369621"/>
              </a:moveTo>
              <a:lnTo>
                <a:pt x="742640" y="378547"/>
              </a:lnTo>
              <a:lnTo>
                <a:pt x="706631" y="402867"/>
              </a:lnTo>
              <a:lnTo>
                <a:pt x="682334" y="438864"/>
              </a:lnTo>
              <a:lnTo>
                <a:pt x="673421" y="482832"/>
              </a:lnTo>
              <a:lnTo>
                <a:pt x="670453" y="497511"/>
              </a:lnTo>
              <a:lnTo>
                <a:pt x="662361" y="509505"/>
              </a:lnTo>
              <a:lnTo>
                <a:pt x="650361" y="517595"/>
              </a:lnTo>
              <a:lnTo>
                <a:pt x="635671" y="520563"/>
              </a:lnTo>
              <a:lnTo>
                <a:pt x="899804" y="520563"/>
              </a:lnTo>
              <a:lnTo>
                <a:pt x="899804" y="482832"/>
              </a:lnTo>
              <a:lnTo>
                <a:pt x="897495" y="460078"/>
              </a:lnTo>
              <a:lnTo>
                <a:pt x="880398" y="419623"/>
              </a:lnTo>
              <a:lnTo>
                <a:pt x="849781" y="389005"/>
              </a:lnTo>
              <a:lnTo>
                <a:pt x="809360" y="371929"/>
              </a:lnTo>
              <a:lnTo>
                <a:pt x="786613" y="369621"/>
              </a:lnTo>
              <a:close/>
            </a:path>
            <a:path w="3239770" h="1332865">
              <a:moveTo>
                <a:pt x="975285" y="294140"/>
              </a:moveTo>
              <a:lnTo>
                <a:pt x="786613" y="294140"/>
              </a:lnTo>
              <a:lnTo>
                <a:pt x="824564" y="297986"/>
              </a:lnTo>
              <a:lnTo>
                <a:pt x="859945" y="309010"/>
              </a:lnTo>
              <a:lnTo>
                <a:pt x="919914" y="349511"/>
              </a:lnTo>
              <a:lnTo>
                <a:pt x="960415" y="409490"/>
              </a:lnTo>
              <a:lnTo>
                <a:pt x="975285" y="482832"/>
              </a:lnTo>
              <a:lnTo>
                <a:pt x="975285" y="294140"/>
              </a:lnTo>
              <a:close/>
            </a:path>
          </a:pathLst>
        </a:custGeom>
        <a:solidFill>
          <a:srgbClr val="00ACA9"/>
        </a:solidFill>
      </xdr:spPr>
    </xdr:sp>
    <xdr:clientData/>
  </xdr:absoluteAnchor>
  <xdr:twoCellAnchor editAs="oneCell">
    <xdr:from>
      <xdr:col>0</xdr:col>
      <xdr:colOff>2</xdr:colOff>
      <xdr:row>284</xdr:row>
      <xdr:rowOff>36286</xdr:rowOff>
    </xdr:from>
    <xdr:to>
      <xdr:col>0</xdr:col>
      <xdr:colOff>2320360</xdr:colOff>
      <xdr:row>290</xdr:row>
      <xdr:rowOff>188036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10F1A22-E878-40C5-864F-62310E55C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318496" y="79809435"/>
          <a:ext cx="1675749" cy="2312738"/>
        </a:xfrm>
        <a:prstGeom prst="rect">
          <a:avLst/>
        </a:prstGeom>
      </xdr:spPr>
    </xdr:pic>
    <xdr:clientData/>
  </xdr:twoCellAnchor>
  <xdr:twoCellAnchor editAs="oneCell">
    <xdr:from>
      <xdr:col>0</xdr:col>
      <xdr:colOff>540476</xdr:colOff>
      <xdr:row>311</xdr:row>
      <xdr:rowOff>91788</xdr:rowOff>
    </xdr:from>
    <xdr:to>
      <xdr:col>0</xdr:col>
      <xdr:colOff>1902096</xdr:colOff>
      <xdr:row>311</xdr:row>
      <xdr:rowOff>1786527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D699D39-4450-D823-5E3C-1C735EBC5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476" y="87603859"/>
          <a:ext cx="1350190" cy="1675689"/>
        </a:xfrm>
        <a:prstGeom prst="rect">
          <a:avLst/>
        </a:prstGeom>
      </xdr:spPr>
    </xdr:pic>
    <xdr:clientData/>
  </xdr:twoCellAnchor>
  <xdr:twoCellAnchor editAs="oneCell">
    <xdr:from>
      <xdr:col>0</xdr:col>
      <xdr:colOff>332620</xdr:colOff>
      <xdr:row>0</xdr:row>
      <xdr:rowOff>257024</xdr:rowOff>
    </xdr:from>
    <xdr:to>
      <xdr:col>2</xdr:col>
      <xdr:colOff>756421</xdr:colOff>
      <xdr:row>0</xdr:row>
      <xdr:rowOff>1073453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62C0F72-7E8B-D546-8E50-6F0251AA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32620" y="257024"/>
          <a:ext cx="4747849" cy="816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332620</xdr:colOff>
      <xdr:row>0</xdr:row>
      <xdr:rowOff>257024</xdr:rowOff>
    </xdr:from>
    <xdr:to>
      <xdr:col>2</xdr:col>
      <xdr:colOff>413521</xdr:colOff>
      <xdr:row>0</xdr:row>
      <xdr:rowOff>1073453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53D6E47-3596-CE47-AA9A-197630C1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620" y="257024"/>
          <a:ext cx="4741801" cy="816429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</xdr:row>
      <xdr:rowOff>165100</xdr:rowOff>
    </xdr:from>
    <xdr:to>
      <xdr:col>0</xdr:col>
      <xdr:colOff>3022600</xdr:colOff>
      <xdr:row>36</xdr:row>
      <xdr:rowOff>114300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BC8E609-9999-6AC6-08A5-5547B4494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" y="6362700"/>
          <a:ext cx="2997200" cy="299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10</xdr:row>
      <xdr:rowOff>33655</xdr:rowOff>
    </xdr:from>
    <xdr:to>
      <xdr:col>0</xdr:col>
      <xdr:colOff>2129402</xdr:colOff>
      <xdr:row>21</xdr:row>
      <xdr:rowOff>72389</xdr:rowOff>
    </xdr:to>
    <xdr:pic>
      <xdr:nvPicPr>
        <xdr:cNvPr id="6" name="Рисунок 5" descr="C:\Users\marke\AppData\Local\Microsoft\Windows\INetCache\Content.Outlook\JQMYM3LP\agvana_koltso.jpg">
          <a:extLst>
            <a:ext uri="{FF2B5EF4-FFF2-40B4-BE49-F238E27FC236}">
              <a16:creationId xmlns:a16="http://schemas.microsoft.com/office/drawing/2014/main" id="{EF6CD7A1-007F-AD4B-88CF-2B2A23DC00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232275"/>
          <a:ext cx="2057012" cy="22180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332620</xdr:colOff>
      <xdr:row>0</xdr:row>
      <xdr:rowOff>257024</xdr:rowOff>
    </xdr:from>
    <xdr:to>
      <xdr:col>3</xdr:col>
      <xdr:colOff>172221</xdr:colOff>
      <xdr:row>0</xdr:row>
      <xdr:rowOff>1073453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7FE2217-B67D-D345-B254-2C7E9DE07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620" y="257024"/>
          <a:ext cx="4741801" cy="816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0C0BE"/>
  </sheetPr>
  <dimension ref="A1:IW566"/>
  <sheetViews>
    <sheetView tabSelected="1" zoomScale="84" zoomScaleNormal="84" zoomScaleSheetLayoutView="53" workbookViewId="0">
      <selection activeCell="D5" sqref="A5:XFD5"/>
    </sheetView>
  </sheetViews>
  <sheetFormatPr baseColWidth="10" defaultColWidth="9.1640625" defaultRowHeight="16" zeroHeight="1"/>
  <cols>
    <col min="1" max="1" width="35.83203125" style="1" customWidth="1"/>
    <col min="2" max="2" width="20.83203125" style="1" customWidth="1"/>
    <col min="3" max="3" width="89.6640625" style="2" customWidth="1"/>
    <col min="4" max="4" width="17.5" style="3" customWidth="1"/>
    <col min="5" max="5" width="11" style="1" customWidth="1"/>
    <col min="6" max="6" width="16.83203125" style="4" customWidth="1"/>
    <col min="7" max="58" width="9.1640625" style="5" hidden="1" customWidth="1"/>
    <col min="59" max="256" width="0" style="4" hidden="1" customWidth="1"/>
    <col min="257" max="257" width="19.5" style="104" customWidth="1"/>
    <col min="258" max="16384" width="9.1640625" style="4"/>
  </cols>
  <sheetData>
    <row r="1" spans="1:257" ht="102" customHeight="1">
      <c r="A1" s="112" t="s">
        <v>759</v>
      </c>
      <c r="B1" s="113"/>
      <c r="C1" s="113"/>
      <c r="D1" s="113"/>
      <c r="E1" s="113"/>
      <c r="F1" s="113"/>
      <c r="G1" s="113"/>
      <c r="H1" s="113"/>
      <c r="I1" s="114"/>
    </row>
    <row r="2" spans="1:257" ht="78" customHeight="1">
      <c r="A2" s="118" t="s">
        <v>215</v>
      </c>
      <c r="B2" s="118"/>
      <c r="C2" s="118"/>
      <c r="D2" s="118"/>
      <c r="E2" s="118"/>
      <c r="F2" s="60"/>
    </row>
    <row r="3" spans="1:257" ht="19.5" customHeight="1">
      <c r="A3" s="118"/>
      <c r="B3" s="118"/>
      <c r="C3" s="118"/>
      <c r="D3" s="118"/>
      <c r="E3" s="118"/>
      <c r="F3" s="61" t="s">
        <v>699</v>
      </c>
    </row>
    <row r="4" spans="1:257" ht="48" customHeight="1" thickBot="1">
      <c r="A4" s="122" t="s">
        <v>0</v>
      </c>
      <c r="B4" s="124"/>
      <c r="C4" s="126"/>
      <c r="D4" s="11" t="s">
        <v>1</v>
      </c>
      <c r="E4" s="12" t="s">
        <v>58</v>
      </c>
      <c r="F4" s="13">
        <v>81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257" ht="32.25" customHeight="1">
      <c r="A5" s="123"/>
      <c r="B5" s="125"/>
      <c r="C5" s="127"/>
      <c r="D5" s="128" t="s">
        <v>89</v>
      </c>
      <c r="E5" s="129"/>
      <c r="F5" s="13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</row>
    <row r="6" spans="1:257" ht="24" customHeight="1">
      <c r="A6" s="50"/>
      <c r="B6" s="50"/>
      <c r="C6" s="50" t="s">
        <v>25</v>
      </c>
      <c r="D6" s="51"/>
      <c r="E6" s="52"/>
      <c r="F6" s="5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</row>
    <row r="7" spans="1:257" s="8" customFormat="1" ht="30" customHeight="1">
      <c r="A7" s="36" t="s">
        <v>2</v>
      </c>
      <c r="B7" s="18" t="s">
        <v>3</v>
      </c>
      <c r="C7" s="47" t="s">
        <v>6</v>
      </c>
      <c r="D7" s="48" t="s">
        <v>27</v>
      </c>
      <c r="E7" s="49" t="s">
        <v>90</v>
      </c>
      <c r="F7" s="49" t="s">
        <v>5</v>
      </c>
      <c r="IW7" s="105" t="s">
        <v>758</v>
      </c>
    </row>
    <row r="8" spans="1:257" s="9" customFormat="1" ht="20" customHeight="1">
      <c r="A8" s="131"/>
      <c r="B8" s="21" t="s">
        <v>28</v>
      </c>
      <c r="C8" s="22" t="s">
        <v>29</v>
      </c>
      <c r="D8" s="53">
        <v>0.55341000000000007</v>
      </c>
      <c r="E8" s="23" t="s">
        <v>7</v>
      </c>
      <c r="F8" s="24">
        <f>D8*$F$4*(100-$B$4)/100</f>
        <v>44.826210000000003</v>
      </c>
      <c r="IW8" s="106">
        <v>300</v>
      </c>
    </row>
    <row r="9" spans="1:257" s="9" customFormat="1" ht="20" customHeight="1">
      <c r="A9" s="131"/>
      <c r="B9" s="21" t="s">
        <v>30</v>
      </c>
      <c r="C9" s="22" t="s">
        <v>31</v>
      </c>
      <c r="D9" s="53">
        <v>0.94079699999999999</v>
      </c>
      <c r="E9" s="23" t="s">
        <v>7</v>
      </c>
      <c r="F9" s="24">
        <f t="shared" ref="F9:F22" si="0">D9*$F$4*(100-$B$4)/100</f>
        <v>76.204556999999994</v>
      </c>
      <c r="IW9" s="106">
        <v>160</v>
      </c>
    </row>
    <row r="10" spans="1:257" s="9" customFormat="1" ht="20" customHeight="1">
      <c r="A10" s="131"/>
      <c r="B10" s="21" t="s">
        <v>32</v>
      </c>
      <c r="C10" s="22" t="s">
        <v>33</v>
      </c>
      <c r="D10" s="53">
        <v>1.3835249999999999</v>
      </c>
      <c r="E10" s="23" t="s">
        <v>7</v>
      </c>
      <c r="F10" s="24">
        <f t="shared" si="0"/>
        <v>112.06552499999999</v>
      </c>
      <c r="IW10" s="106">
        <v>112</v>
      </c>
    </row>
    <row r="11" spans="1:257" s="9" customFormat="1" ht="20" customHeight="1">
      <c r="A11" s="131"/>
      <c r="B11" s="21" t="s">
        <v>34</v>
      </c>
      <c r="C11" s="22" t="s">
        <v>35</v>
      </c>
      <c r="D11" s="53">
        <v>2.158299</v>
      </c>
      <c r="E11" s="23" t="s">
        <v>7</v>
      </c>
      <c r="F11" s="24">
        <f t="shared" si="0"/>
        <v>174.82221900000002</v>
      </c>
      <c r="IW11" s="106">
        <v>57</v>
      </c>
    </row>
    <row r="12" spans="1:257" s="9" customFormat="1" ht="20" customHeight="1">
      <c r="A12" s="131"/>
      <c r="B12" s="21" t="s">
        <v>36</v>
      </c>
      <c r="C12" s="22" t="s">
        <v>37</v>
      </c>
      <c r="D12" s="53">
        <v>3.4311420000000004</v>
      </c>
      <c r="E12" s="23" t="s">
        <v>7</v>
      </c>
      <c r="F12" s="24">
        <f t="shared" si="0"/>
        <v>277.92250200000001</v>
      </c>
      <c r="IW12" s="106">
        <v>45</v>
      </c>
    </row>
    <row r="13" spans="1:257" s="9" customFormat="1" ht="20" customHeight="1">
      <c r="A13" s="131"/>
      <c r="B13" s="21" t="s">
        <v>38</v>
      </c>
      <c r="C13" s="22" t="s">
        <v>39</v>
      </c>
      <c r="D13" s="53">
        <v>5.7001229999999996</v>
      </c>
      <c r="E13" s="23" t="s">
        <v>7</v>
      </c>
      <c r="F13" s="24">
        <f t="shared" si="0"/>
        <v>461.70996300000002</v>
      </c>
      <c r="IW13" s="106">
        <v>22</v>
      </c>
    </row>
    <row r="14" spans="1:257" s="9" customFormat="1" ht="20" customHeight="1">
      <c r="A14" s="131"/>
      <c r="B14" s="21" t="s">
        <v>40</v>
      </c>
      <c r="C14" s="22" t="s">
        <v>41</v>
      </c>
      <c r="D14" s="53">
        <v>7.8584219999999991</v>
      </c>
      <c r="E14" s="23" t="s">
        <v>7</v>
      </c>
      <c r="F14" s="24">
        <f t="shared" si="0"/>
        <v>636.53218199999992</v>
      </c>
      <c r="IW14" s="106">
        <v>27</v>
      </c>
    </row>
    <row r="15" spans="1:257" s="9" customFormat="1" ht="20" customHeight="1">
      <c r="A15" s="131"/>
      <c r="B15" s="21" t="s">
        <v>42</v>
      </c>
      <c r="C15" s="22" t="s">
        <v>43</v>
      </c>
      <c r="D15" s="53">
        <v>11.012858999999999</v>
      </c>
      <c r="E15" s="23" t="s">
        <v>7</v>
      </c>
      <c r="F15" s="24">
        <f t="shared" si="0"/>
        <v>892.04157899999996</v>
      </c>
      <c r="IW15" s="106">
        <v>12</v>
      </c>
    </row>
    <row r="16" spans="1:257" s="9" customFormat="1" ht="20" customHeight="1">
      <c r="A16" s="131"/>
      <c r="B16" s="21" t="s">
        <v>44</v>
      </c>
      <c r="C16" s="22" t="s">
        <v>45</v>
      </c>
      <c r="D16" s="53">
        <v>21.693671999999999</v>
      </c>
      <c r="E16" s="23" t="s">
        <v>7</v>
      </c>
      <c r="F16" s="24">
        <f t="shared" si="0"/>
        <v>1757.1874319999999</v>
      </c>
      <c r="IW16" s="106">
        <v>8</v>
      </c>
    </row>
    <row r="17" spans="1:257" s="9" customFormat="1" ht="20" customHeight="1">
      <c r="A17" s="131"/>
      <c r="B17" s="21" t="s">
        <v>46</v>
      </c>
      <c r="C17" s="22" t="s">
        <v>47</v>
      </c>
      <c r="D17" s="53">
        <v>28.555955999999998</v>
      </c>
      <c r="E17" s="23" t="s">
        <v>7</v>
      </c>
      <c r="F17" s="24">
        <f t="shared" si="0"/>
        <v>2313.032436</v>
      </c>
      <c r="IW17" s="106">
        <v>8</v>
      </c>
    </row>
    <row r="18" spans="1:257" s="9" customFormat="1" ht="20" customHeight="1">
      <c r="A18" s="131"/>
      <c r="B18" s="21" t="s">
        <v>48</v>
      </c>
      <c r="C18" s="22" t="s">
        <v>49</v>
      </c>
      <c r="D18" s="53">
        <v>36.635742</v>
      </c>
      <c r="E18" s="23" t="s">
        <v>7</v>
      </c>
      <c r="F18" s="24">
        <f t="shared" si="0"/>
        <v>2967.4951019999994</v>
      </c>
      <c r="IW18" s="106">
        <v>4</v>
      </c>
    </row>
    <row r="19" spans="1:257" s="9" customFormat="1" ht="20" customHeight="1">
      <c r="A19" s="131"/>
      <c r="B19" s="21" t="s">
        <v>50</v>
      </c>
      <c r="C19" s="22" t="s">
        <v>51</v>
      </c>
      <c r="D19" s="53">
        <v>84.782412000000008</v>
      </c>
      <c r="E19" s="23" t="s">
        <v>7</v>
      </c>
      <c r="F19" s="24">
        <f t="shared" si="0"/>
        <v>6867.3753720000004</v>
      </c>
      <c r="IW19" s="106">
        <v>2</v>
      </c>
    </row>
    <row r="20" spans="1:257" s="9" customFormat="1" ht="20" customHeight="1">
      <c r="A20" s="131"/>
      <c r="B20" s="25" t="s">
        <v>52</v>
      </c>
      <c r="C20" s="22" t="s">
        <v>53</v>
      </c>
      <c r="D20" s="53">
        <v>92.696174999999997</v>
      </c>
      <c r="E20" s="23" t="s">
        <v>7</v>
      </c>
      <c r="F20" s="24">
        <f t="shared" si="0"/>
        <v>7508.3901749999995</v>
      </c>
      <c r="IW20" s="106">
        <v>2</v>
      </c>
    </row>
    <row r="21" spans="1:257" s="9" customFormat="1" ht="20" customHeight="1">
      <c r="A21" s="131"/>
      <c r="B21" s="21" t="s">
        <v>54</v>
      </c>
      <c r="C21" s="22" t="s">
        <v>55</v>
      </c>
      <c r="D21" s="53">
        <v>156.28298399999997</v>
      </c>
      <c r="E21" s="23" t="s">
        <v>7</v>
      </c>
      <c r="F21" s="24">
        <f t="shared" si="0"/>
        <v>12658.921704</v>
      </c>
      <c r="IW21" s="106">
        <v>1</v>
      </c>
    </row>
    <row r="22" spans="1:257" s="9" customFormat="1" ht="20" customHeight="1">
      <c r="A22" s="131"/>
      <c r="B22" s="21" t="s">
        <v>56</v>
      </c>
      <c r="C22" s="22" t="s">
        <v>57</v>
      </c>
      <c r="D22" s="53">
        <v>168.84539100000001</v>
      </c>
      <c r="E22" s="23" t="s">
        <v>7</v>
      </c>
      <c r="F22" s="24">
        <f t="shared" si="0"/>
        <v>13676.476671</v>
      </c>
      <c r="IW22" s="106">
        <v>1</v>
      </c>
    </row>
    <row r="23" spans="1:257" s="8" customFormat="1" ht="30" customHeight="1">
      <c r="A23" s="17" t="s">
        <v>2</v>
      </c>
      <c r="B23" s="18" t="s">
        <v>3</v>
      </c>
      <c r="C23" s="19" t="s">
        <v>8</v>
      </c>
      <c r="D23" s="26" t="s">
        <v>27</v>
      </c>
      <c r="E23" s="27" t="s">
        <v>90</v>
      </c>
      <c r="F23" s="27" t="s">
        <v>5</v>
      </c>
      <c r="IW23" s="105" t="s">
        <v>758</v>
      </c>
    </row>
    <row r="24" spans="1:257" s="9" customFormat="1" ht="20" customHeight="1">
      <c r="A24" s="119"/>
      <c r="B24" s="21" t="s">
        <v>59</v>
      </c>
      <c r="C24" s="22" t="s">
        <v>60</v>
      </c>
      <c r="D24" s="53">
        <v>0.83011499999999994</v>
      </c>
      <c r="E24" s="23" t="s">
        <v>7</v>
      </c>
      <c r="F24" s="24">
        <f t="shared" ref="F24:F38" si="1">D24*$F$4*(100-$B$4)/100</f>
        <v>67.239314999999991</v>
      </c>
      <c r="IW24" s="106">
        <v>200</v>
      </c>
    </row>
    <row r="25" spans="1:257" s="9" customFormat="1" ht="20" customHeight="1">
      <c r="A25" s="119"/>
      <c r="B25" s="21" t="s">
        <v>61</v>
      </c>
      <c r="C25" s="22" t="s">
        <v>62</v>
      </c>
      <c r="D25" s="53">
        <v>1.3281839999999998</v>
      </c>
      <c r="E25" s="23" t="s">
        <v>7</v>
      </c>
      <c r="F25" s="24">
        <f t="shared" si="1"/>
        <v>107.58290399999998</v>
      </c>
      <c r="IW25" s="106">
        <v>110</v>
      </c>
    </row>
    <row r="26" spans="1:257" s="9" customFormat="1" ht="20" customHeight="1">
      <c r="A26" s="119"/>
      <c r="B26" s="21" t="s">
        <v>63</v>
      </c>
      <c r="C26" s="22" t="s">
        <v>64</v>
      </c>
      <c r="D26" s="53">
        <v>2.0476169999999998</v>
      </c>
      <c r="E26" s="23" t="s">
        <v>7</v>
      </c>
      <c r="F26" s="24">
        <f t="shared" si="1"/>
        <v>165.85697699999997</v>
      </c>
      <c r="IW26" s="106">
        <v>60</v>
      </c>
    </row>
    <row r="27" spans="1:257" s="9" customFormat="1" ht="20" customHeight="1">
      <c r="A27" s="119"/>
      <c r="B27" s="21" t="s">
        <v>65</v>
      </c>
      <c r="C27" s="22" t="s">
        <v>66</v>
      </c>
      <c r="D27" s="53">
        <v>3.1544369999999997</v>
      </c>
      <c r="E27" s="23" t="s">
        <v>7</v>
      </c>
      <c r="F27" s="24">
        <f t="shared" si="1"/>
        <v>255.50939699999998</v>
      </c>
      <c r="IW27" s="106">
        <v>36</v>
      </c>
    </row>
    <row r="28" spans="1:257" s="9" customFormat="1" ht="20" customHeight="1">
      <c r="A28" s="119"/>
      <c r="B28" s="21" t="s">
        <v>67</v>
      </c>
      <c r="C28" s="22" t="s">
        <v>68</v>
      </c>
      <c r="D28" s="53">
        <v>5.1467130000000001</v>
      </c>
      <c r="E28" s="23" t="s">
        <v>7</v>
      </c>
      <c r="F28" s="24">
        <f t="shared" si="1"/>
        <v>416.88375300000001</v>
      </c>
      <c r="IW28" s="106">
        <v>18</v>
      </c>
    </row>
    <row r="29" spans="1:257" s="9" customFormat="1" ht="20" customHeight="1">
      <c r="A29" s="119"/>
      <c r="B29" s="21" t="s">
        <v>69</v>
      </c>
      <c r="C29" s="22" t="s">
        <v>70</v>
      </c>
      <c r="D29" s="53">
        <v>10.293426</v>
      </c>
      <c r="E29" s="23" t="s">
        <v>7</v>
      </c>
      <c r="F29" s="24">
        <f t="shared" si="1"/>
        <v>833.76750600000003</v>
      </c>
      <c r="IW29" s="106">
        <v>20</v>
      </c>
    </row>
    <row r="30" spans="1:257" s="9" customFormat="1" ht="20" customHeight="1">
      <c r="A30" s="119"/>
      <c r="B30" s="21" t="s">
        <v>71</v>
      </c>
      <c r="C30" s="22" t="s">
        <v>72</v>
      </c>
      <c r="D30" s="53">
        <v>10.680812999999999</v>
      </c>
      <c r="E30" s="23" t="s">
        <v>7</v>
      </c>
      <c r="F30" s="24">
        <f t="shared" si="1"/>
        <v>865.14585299999987</v>
      </c>
      <c r="IW30" s="106">
        <v>12</v>
      </c>
    </row>
    <row r="31" spans="1:257" s="9" customFormat="1" ht="20" customHeight="1">
      <c r="A31" s="119"/>
      <c r="B31" s="21" t="s">
        <v>73</v>
      </c>
      <c r="C31" s="22" t="s">
        <v>74</v>
      </c>
      <c r="D31" s="53">
        <v>14.776047</v>
      </c>
      <c r="E31" s="23" t="s">
        <v>7</v>
      </c>
      <c r="F31" s="24">
        <f t="shared" si="1"/>
        <v>1196.859807</v>
      </c>
      <c r="IW31" s="106">
        <v>8</v>
      </c>
    </row>
    <row r="32" spans="1:257" s="9" customFormat="1" ht="20" customHeight="1">
      <c r="A32" s="119"/>
      <c r="B32" s="21" t="s">
        <v>75</v>
      </c>
      <c r="C32" s="22" t="s">
        <v>76</v>
      </c>
      <c r="D32" s="53">
        <v>30.603573000000001</v>
      </c>
      <c r="E32" s="23" t="s">
        <v>7</v>
      </c>
      <c r="F32" s="24">
        <f t="shared" si="1"/>
        <v>2478.8894129999999</v>
      </c>
      <c r="IW32" s="106">
        <v>4</v>
      </c>
    </row>
    <row r="33" spans="1:257" s="9" customFormat="1" ht="20" customHeight="1">
      <c r="A33" s="119"/>
      <c r="B33" s="21" t="s">
        <v>77</v>
      </c>
      <c r="C33" s="22" t="s">
        <v>78</v>
      </c>
      <c r="D33" s="53">
        <v>54.012816000000001</v>
      </c>
      <c r="E33" s="23" t="s">
        <v>7</v>
      </c>
      <c r="F33" s="24">
        <f t="shared" si="1"/>
        <v>4375.0380960000002</v>
      </c>
      <c r="IW33" s="106">
        <v>2</v>
      </c>
    </row>
    <row r="34" spans="1:257" s="9" customFormat="1" ht="20" customHeight="1">
      <c r="A34" s="119"/>
      <c r="B34" s="21" t="s">
        <v>79</v>
      </c>
      <c r="C34" s="22" t="s">
        <v>80</v>
      </c>
      <c r="D34" s="53">
        <v>58.218731999999996</v>
      </c>
      <c r="E34" s="23" t="s">
        <v>7</v>
      </c>
      <c r="F34" s="24">
        <f t="shared" si="1"/>
        <v>4715.7172919999994</v>
      </c>
      <c r="IW34" s="106">
        <v>2</v>
      </c>
    </row>
    <row r="35" spans="1:257" s="9" customFormat="1" ht="20" customHeight="1">
      <c r="A35" s="119"/>
      <c r="B35" s="21" t="s">
        <v>81</v>
      </c>
      <c r="C35" s="22" t="s">
        <v>82</v>
      </c>
      <c r="D35" s="53">
        <v>125.73475199999999</v>
      </c>
      <c r="E35" s="23" t="s">
        <v>7</v>
      </c>
      <c r="F35" s="24">
        <f t="shared" si="1"/>
        <v>10184.514911999999</v>
      </c>
      <c r="IW35" s="106">
        <v>2</v>
      </c>
    </row>
    <row r="36" spans="1:257" s="9" customFormat="1" ht="20" customHeight="1">
      <c r="A36" s="119"/>
      <c r="B36" s="21" t="s">
        <v>83</v>
      </c>
      <c r="C36" s="22" t="s">
        <v>84</v>
      </c>
      <c r="D36" s="53">
        <v>138.29715899999999</v>
      </c>
      <c r="E36" s="23" t="s">
        <v>7</v>
      </c>
      <c r="F36" s="24">
        <f t="shared" si="1"/>
        <v>11202.069878999999</v>
      </c>
      <c r="IW36" s="106">
        <v>1</v>
      </c>
    </row>
    <row r="37" spans="1:257" s="9" customFormat="1" ht="20" customHeight="1">
      <c r="A37" s="119"/>
      <c r="B37" s="21" t="s">
        <v>85</v>
      </c>
      <c r="C37" s="22" t="s">
        <v>86</v>
      </c>
      <c r="D37" s="53">
        <v>280.246824</v>
      </c>
      <c r="E37" s="23" t="s">
        <v>7</v>
      </c>
      <c r="F37" s="24">
        <f t="shared" si="1"/>
        <v>22699.992743999999</v>
      </c>
      <c r="IW37" s="106">
        <v>1</v>
      </c>
    </row>
    <row r="38" spans="1:257" s="9" customFormat="1" ht="20" customHeight="1">
      <c r="A38" s="119"/>
      <c r="B38" s="21" t="s">
        <v>87</v>
      </c>
      <c r="C38" s="22" t="s">
        <v>88</v>
      </c>
      <c r="D38" s="53">
        <v>321.53120999999999</v>
      </c>
      <c r="E38" s="23" t="s">
        <v>7</v>
      </c>
      <c r="F38" s="24">
        <f t="shared" si="1"/>
        <v>26044.028009999998</v>
      </c>
      <c r="IW38" s="106">
        <v>1</v>
      </c>
    </row>
    <row r="39" spans="1:257" s="8" customFormat="1" ht="30" customHeight="1">
      <c r="A39" s="17" t="s">
        <v>2</v>
      </c>
      <c r="B39" s="18" t="s">
        <v>3</v>
      </c>
      <c r="C39" s="19" t="s">
        <v>9</v>
      </c>
      <c r="D39" s="26" t="s">
        <v>27</v>
      </c>
      <c r="E39" s="27" t="s">
        <v>90</v>
      </c>
      <c r="F39" s="27" t="s">
        <v>5</v>
      </c>
      <c r="IW39" s="105" t="s">
        <v>758</v>
      </c>
    </row>
    <row r="40" spans="1:257" s="9" customFormat="1" ht="20" customHeight="1">
      <c r="A40" s="120"/>
      <c r="B40" s="21" t="s">
        <v>91</v>
      </c>
      <c r="C40" s="22" t="s">
        <v>92</v>
      </c>
      <c r="D40" s="53">
        <v>0.99613799999999997</v>
      </c>
      <c r="E40" s="23" t="s">
        <v>7</v>
      </c>
      <c r="F40" s="24">
        <f t="shared" ref="F40:F54" si="2">D40*$F$4*(100-$B$4)/100</f>
        <v>80.687178000000003</v>
      </c>
      <c r="IW40" s="39">
        <v>150</v>
      </c>
    </row>
    <row r="41" spans="1:257" s="9" customFormat="1" ht="20" customHeight="1">
      <c r="A41" s="120"/>
      <c r="B41" s="21" t="s">
        <v>93</v>
      </c>
      <c r="C41" s="22" t="s">
        <v>94</v>
      </c>
      <c r="D41" s="53">
        <v>1.5495480000000001</v>
      </c>
      <c r="E41" s="23" t="s">
        <v>7</v>
      </c>
      <c r="F41" s="24">
        <f t="shared" si="2"/>
        <v>125.51338800000002</v>
      </c>
      <c r="IW41" s="39">
        <v>80</v>
      </c>
    </row>
    <row r="42" spans="1:257" s="9" customFormat="1" ht="20" customHeight="1">
      <c r="A42" s="120"/>
      <c r="B42" s="21" t="s">
        <v>95</v>
      </c>
      <c r="C42" s="22" t="s">
        <v>96</v>
      </c>
      <c r="D42" s="53">
        <v>2.8223910000000001</v>
      </c>
      <c r="E42" s="23" t="s">
        <v>7</v>
      </c>
      <c r="F42" s="24">
        <f t="shared" si="2"/>
        <v>228.61367099999998</v>
      </c>
      <c r="IW42" s="39">
        <v>50</v>
      </c>
    </row>
    <row r="43" spans="1:257" s="9" customFormat="1" ht="20" customHeight="1">
      <c r="A43" s="120"/>
      <c r="B43" s="21" t="s">
        <v>97</v>
      </c>
      <c r="C43" s="22" t="s">
        <v>98</v>
      </c>
      <c r="D43" s="53">
        <v>4.2059160000000002</v>
      </c>
      <c r="E43" s="23" t="s">
        <v>7</v>
      </c>
      <c r="F43" s="24">
        <f t="shared" si="2"/>
        <v>340.67919599999999</v>
      </c>
      <c r="IW43" s="39">
        <v>48</v>
      </c>
    </row>
    <row r="44" spans="1:257" s="9" customFormat="1" ht="20" customHeight="1">
      <c r="A44" s="120"/>
      <c r="B44" s="21" t="s">
        <v>99</v>
      </c>
      <c r="C44" s="22" t="s">
        <v>100</v>
      </c>
      <c r="D44" s="53">
        <v>6.5855789999999992</v>
      </c>
      <c r="E44" s="23" t="s">
        <v>7</v>
      </c>
      <c r="F44" s="24">
        <f t="shared" si="2"/>
        <v>533.43189899999993</v>
      </c>
      <c r="IW44" s="39">
        <v>24</v>
      </c>
    </row>
    <row r="45" spans="1:257" s="9" customFormat="1" ht="20" customHeight="1">
      <c r="A45" s="120"/>
      <c r="B45" s="21" t="s">
        <v>101</v>
      </c>
      <c r="C45" s="22" t="s">
        <v>102</v>
      </c>
      <c r="D45" s="53">
        <v>10.570130999999998</v>
      </c>
      <c r="E45" s="23" t="s">
        <v>7</v>
      </c>
      <c r="F45" s="24">
        <f t="shared" si="2"/>
        <v>856.18061099999989</v>
      </c>
      <c r="IW45" s="39">
        <v>12</v>
      </c>
    </row>
    <row r="46" spans="1:257" s="9" customFormat="1" ht="20" customHeight="1">
      <c r="A46" s="120"/>
      <c r="B46" s="21" t="s">
        <v>103</v>
      </c>
      <c r="C46" s="22" t="s">
        <v>104</v>
      </c>
      <c r="D46" s="53">
        <v>14.111954999999998</v>
      </c>
      <c r="E46" s="23" t="s">
        <v>7</v>
      </c>
      <c r="F46" s="24">
        <f t="shared" si="2"/>
        <v>1143.0683549999999</v>
      </c>
      <c r="IW46" s="39">
        <v>12</v>
      </c>
    </row>
    <row r="47" spans="1:257" s="9" customFormat="1" ht="20" customHeight="1">
      <c r="A47" s="120"/>
      <c r="B47" s="21" t="s">
        <v>105</v>
      </c>
      <c r="C47" s="22" t="s">
        <v>106</v>
      </c>
      <c r="D47" s="53">
        <v>19.92276</v>
      </c>
      <c r="E47" s="23" t="s">
        <v>7</v>
      </c>
      <c r="F47" s="24">
        <f t="shared" si="2"/>
        <v>1613.7435599999999</v>
      </c>
      <c r="IW47" s="39">
        <v>8</v>
      </c>
    </row>
    <row r="48" spans="1:257" s="9" customFormat="1" ht="20" customHeight="1">
      <c r="A48" s="120"/>
      <c r="B48" s="21" t="s">
        <v>107</v>
      </c>
      <c r="C48" s="22" t="s">
        <v>108</v>
      </c>
      <c r="D48" s="53">
        <v>38.185290000000002</v>
      </c>
      <c r="E48" s="23" t="s">
        <v>7</v>
      </c>
      <c r="F48" s="24">
        <f t="shared" si="2"/>
        <v>3093.0084900000006</v>
      </c>
      <c r="IW48" s="107">
        <v>4</v>
      </c>
    </row>
    <row r="49" spans="1:257" s="9" customFormat="1" ht="20" customHeight="1">
      <c r="A49" s="120"/>
      <c r="B49" s="21" t="s">
        <v>109</v>
      </c>
      <c r="C49" s="22" t="s">
        <v>110</v>
      </c>
      <c r="D49" s="53">
        <v>55.396341</v>
      </c>
      <c r="E49" s="23" t="s">
        <v>7</v>
      </c>
      <c r="F49" s="24">
        <f t="shared" si="2"/>
        <v>4487.1036210000002</v>
      </c>
      <c r="IW49" s="39">
        <v>2</v>
      </c>
    </row>
    <row r="50" spans="1:257" s="9" customFormat="1" ht="20" customHeight="1">
      <c r="A50" s="120"/>
      <c r="B50" s="21" t="s">
        <v>111</v>
      </c>
      <c r="C50" s="22" t="s">
        <v>112</v>
      </c>
      <c r="D50" s="53">
        <v>69.674318999999983</v>
      </c>
      <c r="E50" s="23" t="s">
        <v>7</v>
      </c>
      <c r="F50" s="24">
        <f t="shared" si="2"/>
        <v>5643.619838999999</v>
      </c>
      <c r="IW50" s="39">
        <v>2</v>
      </c>
    </row>
    <row r="51" spans="1:257" s="9" customFormat="1" ht="20" customHeight="1">
      <c r="A51" s="120"/>
      <c r="B51" s="21" t="s">
        <v>113</v>
      </c>
      <c r="C51" s="22" t="s">
        <v>114</v>
      </c>
      <c r="D51" s="53">
        <v>157.334463</v>
      </c>
      <c r="E51" s="23" t="s">
        <v>7</v>
      </c>
      <c r="F51" s="24">
        <f t="shared" si="2"/>
        <v>12744.091502999998</v>
      </c>
      <c r="IW51" s="39">
        <v>2</v>
      </c>
    </row>
    <row r="52" spans="1:257" s="9" customFormat="1" ht="20" customHeight="1">
      <c r="A52" s="120"/>
      <c r="B52" s="21" t="s">
        <v>115</v>
      </c>
      <c r="C52" s="22" t="s">
        <v>116</v>
      </c>
      <c r="D52" s="53">
        <v>182.51461799999998</v>
      </c>
      <c r="E52" s="23" t="s">
        <v>7</v>
      </c>
      <c r="F52" s="24">
        <f t="shared" si="2"/>
        <v>14783.684057999999</v>
      </c>
      <c r="IW52" s="39">
        <v>1</v>
      </c>
    </row>
    <row r="53" spans="1:257" s="9" customFormat="1" ht="20" customHeight="1">
      <c r="A53" s="120"/>
      <c r="B53" s="21" t="s">
        <v>117</v>
      </c>
      <c r="C53" s="22" t="s">
        <v>118</v>
      </c>
      <c r="D53" s="53">
        <v>360.32525099999998</v>
      </c>
      <c r="E53" s="23" t="s">
        <v>7</v>
      </c>
      <c r="F53" s="24">
        <f t="shared" si="2"/>
        <v>29186.345330999997</v>
      </c>
      <c r="IW53" s="39">
        <v>1</v>
      </c>
    </row>
    <row r="54" spans="1:257" s="9" customFormat="1" ht="20" customHeight="1">
      <c r="A54" s="120"/>
      <c r="B54" s="21" t="s">
        <v>119</v>
      </c>
      <c r="C54" s="22" t="s">
        <v>120</v>
      </c>
      <c r="D54" s="53">
        <v>389.82200399999994</v>
      </c>
      <c r="E54" s="23" t="s">
        <v>7</v>
      </c>
      <c r="F54" s="24">
        <f t="shared" si="2"/>
        <v>31575.582323999995</v>
      </c>
      <c r="IW54" s="39">
        <v>1</v>
      </c>
    </row>
    <row r="55" spans="1:257" s="8" customFormat="1" ht="30" customHeight="1">
      <c r="A55" s="17" t="s">
        <v>2</v>
      </c>
      <c r="B55" s="18" t="s">
        <v>3</v>
      </c>
      <c r="C55" s="19" t="s">
        <v>10</v>
      </c>
      <c r="D55" s="26" t="s">
        <v>27</v>
      </c>
      <c r="E55" s="27" t="s">
        <v>90</v>
      </c>
      <c r="F55" s="27" t="s">
        <v>5</v>
      </c>
      <c r="IW55" s="105" t="s">
        <v>758</v>
      </c>
    </row>
    <row r="56" spans="1:257" s="9" customFormat="1" ht="20" customHeight="1">
      <c r="A56" s="121"/>
      <c r="B56" s="21" t="s">
        <v>121</v>
      </c>
      <c r="C56" s="30" t="s">
        <v>700</v>
      </c>
      <c r="D56" s="53">
        <v>4.1505749999999999</v>
      </c>
      <c r="E56" s="23" t="s">
        <v>7</v>
      </c>
      <c r="F56" s="24">
        <f t="shared" ref="F56:F63" si="3">D56*$F$4*(100-$B$4)/100</f>
        <v>336.196575</v>
      </c>
      <c r="IW56" s="107">
        <v>30</v>
      </c>
    </row>
    <row r="57" spans="1:257" s="9" customFormat="1" ht="20" customHeight="1">
      <c r="A57" s="121"/>
      <c r="B57" s="21" t="s">
        <v>122</v>
      </c>
      <c r="C57" s="30" t="s">
        <v>701</v>
      </c>
      <c r="D57" s="53">
        <v>7.5817170000000003</v>
      </c>
      <c r="E57" s="23" t="s">
        <v>7</v>
      </c>
      <c r="F57" s="24">
        <f t="shared" si="3"/>
        <v>614.11907700000006</v>
      </c>
      <c r="IW57" s="107">
        <v>40</v>
      </c>
    </row>
    <row r="58" spans="1:257" s="9" customFormat="1" ht="20" customHeight="1">
      <c r="A58" s="121"/>
      <c r="B58" s="21" t="s">
        <v>123</v>
      </c>
      <c r="C58" s="30" t="s">
        <v>702</v>
      </c>
      <c r="D58" s="53">
        <v>14.776047</v>
      </c>
      <c r="E58" s="23" t="s">
        <v>7</v>
      </c>
      <c r="F58" s="24">
        <f t="shared" si="3"/>
        <v>1196.859807</v>
      </c>
      <c r="IW58" s="107">
        <v>30</v>
      </c>
    </row>
    <row r="59" spans="1:257" s="9" customFormat="1" ht="20" customHeight="1">
      <c r="A59" s="121"/>
      <c r="B59" s="21" t="s">
        <v>124</v>
      </c>
      <c r="C59" s="30" t="s">
        <v>703</v>
      </c>
      <c r="D59" s="53">
        <v>19.92276</v>
      </c>
      <c r="E59" s="23" t="s">
        <v>7</v>
      </c>
      <c r="F59" s="24">
        <f t="shared" si="3"/>
        <v>1613.7435599999999</v>
      </c>
      <c r="IW59" s="107">
        <v>10</v>
      </c>
    </row>
    <row r="60" spans="1:257" s="9" customFormat="1" ht="20" customHeight="1">
      <c r="A60" s="121"/>
      <c r="B60" s="21" t="s">
        <v>125</v>
      </c>
      <c r="C60" s="30" t="s">
        <v>704</v>
      </c>
      <c r="D60" s="53">
        <v>41.284385999999998</v>
      </c>
      <c r="E60" s="23" t="s">
        <v>7</v>
      </c>
      <c r="F60" s="24">
        <f t="shared" si="3"/>
        <v>3344.0352659999999</v>
      </c>
      <c r="IW60" s="107">
        <v>6</v>
      </c>
    </row>
    <row r="61" spans="1:257" s="9" customFormat="1" ht="20" customHeight="1">
      <c r="A61" s="121"/>
      <c r="B61" s="21" t="s">
        <v>126</v>
      </c>
      <c r="C61" s="30" t="s">
        <v>705</v>
      </c>
      <c r="D61" s="53">
        <v>75.651146999999995</v>
      </c>
      <c r="E61" s="23" t="s">
        <v>7</v>
      </c>
      <c r="F61" s="24">
        <f t="shared" si="3"/>
        <v>6127.7429069999998</v>
      </c>
      <c r="IW61" s="107">
        <v>3</v>
      </c>
    </row>
    <row r="62" spans="1:257" s="9" customFormat="1" ht="20" customHeight="1">
      <c r="A62" s="121"/>
      <c r="B62" s="21" t="s">
        <v>127</v>
      </c>
      <c r="C62" s="30" t="s">
        <v>706</v>
      </c>
      <c r="D62" s="53">
        <v>106.642107</v>
      </c>
      <c r="E62" s="23" t="s">
        <v>7</v>
      </c>
      <c r="F62" s="24">
        <f t="shared" si="3"/>
        <v>8638.0106670000005</v>
      </c>
      <c r="IW62" s="107">
        <v>2</v>
      </c>
    </row>
    <row r="63" spans="1:257" s="9" customFormat="1" ht="20" customHeight="1">
      <c r="A63" s="121"/>
      <c r="B63" s="21" t="s">
        <v>128</v>
      </c>
      <c r="C63" s="30" t="s">
        <v>707</v>
      </c>
      <c r="D63" s="53">
        <v>229.11173999999997</v>
      </c>
      <c r="E63" s="23" t="s">
        <v>7</v>
      </c>
      <c r="F63" s="24">
        <f t="shared" si="3"/>
        <v>18558.050939999997</v>
      </c>
      <c r="IW63" s="107">
        <v>1</v>
      </c>
    </row>
    <row r="64" spans="1:257" s="8" customFormat="1" ht="30" customHeight="1">
      <c r="A64" s="18" t="s">
        <v>2</v>
      </c>
      <c r="B64" s="18" t="s">
        <v>3</v>
      </c>
      <c r="C64" s="19" t="s">
        <v>11</v>
      </c>
      <c r="D64" s="26" t="s">
        <v>27</v>
      </c>
      <c r="E64" s="27" t="s">
        <v>90</v>
      </c>
      <c r="F64" s="27" t="s">
        <v>5</v>
      </c>
      <c r="IW64" s="105" t="s">
        <v>758</v>
      </c>
    </row>
    <row r="65" spans="1:257" s="9" customFormat="1" ht="20" customHeight="1">
      <c r="A65" s="136"/>
      <c r="B65" s="21" t="s">
        <v>129</v>
      </c>
      <c r="C65" s="30" t="s">
        <v>130</v>
      </c>
      <c r="D65" s="54">
        <v>1.3281839999999998</v>
      </c>
      <c r="E65" s="23" t="s">
        <v>7</v>
      </c>
      <c r="F65" s="24">
        <f t="shared" ref="F65:F79" si="4">D65*$F$4*(100-$B$4)/100</f>
        <v>107.58290399999998</v>
      </c>
      <c r="IW65" s="106">
        <v>108</v>
      </c>
    </row>
    <row r="66" spans="1:257" s="9" customFormat="1" ht="20" customHeight="1">
      <c r="A66" s="137"/>
      <c r="B66" s="21" t="s">
        <v>131</v>
      </c>
      <c r="C66" s="30" t="s">
        <v>132</v>
      </c>
      <c r="D66" s="54">
        <v>2.3796629999999999</v>
      </c>
      <c r="E66" s="23" t="s">
        <v>7</v>
      </c>
      <c r="F66" s="24">
        <f t="shared" si="4"/>
        <v>192.752703</v>
      </c>
      <c r="IW66" s="106">
        <v>50</v>
      </c>
    </row>
    <row r="67" spans="1:257" s="9" customFormat="1" ht="20" customHeight="1">
      <c r="A67" s="137"/>
      <c r="B67" s="21" t="s">
        <v>133</v>
      </c>
      <c r="C67" s="30" t="s">
        <v>134</v>
      </c>
      <c r="D67" s="54">
        <v>3.6525060000000003</v>
      </c>
      <c r="E67" s="23" t="s">
        <v>7</v>
      </c>
      <c r="F67" s="24">
        <f t="shared" si="4"/>
        <v>295.85298600000004</v>
      </c>
      <c r="IW67" s="106">
        <v>32</v>
      </c>
    </row>
    <row r="68" spans="1:257" s="9" customFormat="1" ht="20" customHeight="1">
      <c r="A68" s="137"/>
      <c r="B68" s="21" t="s">
        <v>135</v>
      </c>
      <c r="C68" s="30" t="s">
        <v>136</v>
      </c>
      <c r="D68" s="54">
        <v>6.2535329999999991</v>
      </c>
      <c r="E68" s="23" t="s">
        <v>7</v>
      </c>
      <c r="F68" s="24">
        <f t="shared" si="4"/>
        <v>506.53617299999991</v>
      </c>
      <c r="IW68" s="106">
        <v>28</v>
      </c>
    </row>
    <row r="69" spans="1:257" s="9" customFormat="1" ht="20" customHeight="1">
      <c r="A69" s="137"/>
      <c r="B69" s="21" t="s">
        <v>137</v>
      </c>
      <c r="C69" s="30" t="s">
        <v>138</v>
      </c>
      <c r="D69" s="54">
        <v>10.072062000000001</v>
      </c>
      <c r="E69" s="23" t="s">
        <v>7</v>
      </c>
      <c r="F69" s="24">
        <f t="shared" si="4"/>
        <v>815.83702200000005</v>
      </c>
      <c r="IW69" s="106">
        <v>18</v>
      </c>
    </row>
    <row r="70" spans="1:257" s="9" customFormat="1" ht="20" customHeight="1">
      <c r="A70" s="137"/>
      <c r="B70" s="21" t="s">
        <v>139</v>
      </c>
      <c r="C70" s="30" t="s">
        <v>140</v>
      </c>
      <c r="D70" s="54">
        <v>13.392522</v>
      </c>
      <c r="E70" s="23" t="s">
        <v>7</v>
      </c>
      <c r="F70" s="24">
        <f t="shared" si="4"/>
        <v>1084.7942820000001</v>
      </c>
      <c r="IW70" s="106">
        <v>16</v>
      </c>
    </row>
    <row r="71" spans="1:257" s="9" customFormat="1" ht="20" customHeight="1">
      <c r="A71" s="137"/>
      <c r="B71" s="21" t="s">
        <v>141</v>
      </c>
      <c r="C71" s="30" t="s">
        <v>142</v>
      </c>
      <c r="D71" s="54">
        <v>18.705257999999997</v>
      </c>
      <c r="E71" s="23" t="s">
        <v>7</v>
      </c>
      <c r="F71" s="24">
        <f t="shared" si="4"/>
        <v>1515.1258979999998</v>
      </c>
      <c r="IW71" s="106">
        <v>10</v>
      </c>
    </row>
    <row r="72" spans="1:257" s="9" customFormat="1" ht="20" customHeight="1">
      <c r="A72" s="137"/>
      <c r="B72" s="21" t="s">
        <v>143</v>
      </c>
      <c r="C72" s="30" t="s">
        <v>144</v>
      </c>
      <c r="D72" s="54">
        <v>26.840384999999998</v>
      </c>
      <c r="E72" s="23" t="s">
        <v>7</v>
      </c>
      <c r="F72" s="24">
        <f t="shared" si="4"/>
        <v>2174.0711849999998</v>
      </c>
      <c r="IW72" s="106">
        <v>4</v>
      </c>
    </row>
    <row r="73" spans="1:257" s="9" customFormat="1" ht="20" customHeight="1">
      <c r="A73" s="137"/>
      <c r="B73" s="21" t="s">
        <v>145</v>
      </c>
      <c r="C73" s="30" t="s">
        <v>146</v>
      </c>
      <c r="D73" s="54">
        <v>56.779865999999998</v>
      </c>
      <c r="E73" s="23" t="s">
        <v>7</v>
      </c>
      <c r="F73" s="24">
        <f t="shared" si="4"/>
        <v>4599.1691460000002</v>
      </c>
      <c r="IW73" s="106">
        <v>4</v>
      </c>
    </row>
    <row r="74" spans="1:257" s="9" customFormat="1" ht="20" customHeight="1">
      <c r="A74" s="137"/>
      <c r="B74" s="21" t="s">
        <v>147</v>
      </c>
      <c r="C74" s="30" t="s">
        <v>148</v>
      </c>
      <c r="D74" s="54">
        <v>74.655008999999993</v>
      </c>
      <c r="E74" s="23" t="s">
        <v>7</v>
      </c>
      <c r="F74" s="24">
        <f t="shared" si="4"/>
        <v>6047.0557290000006</v>
      </c>
      <c r="IW74" s="106">
        <v>2</v>
      </c>
    </row>
    <row r="75" spans="1:257" s="9" customFormat="1" ht="20" customHeight="1">
      <c r="A75" s="137"/>
      <c r="B75" s="21" t="s">
        <v>149</v>
      </c>
      <c r="C75" s="30" t="s">
        <v>150</v>
      </c>
      <c r="D75" s="54">
        <v>106.69744799999999</v>
      </c>
      <c r="E75" s="23" t="s">
        <v>7</v>
      </c>
      <c r="F75" s="24">
        <f t="shared" si="4"/>
        <v>8642.4932879999997</v>
      </c>
      <c r="IW75" s="106">
        <v>2</v>
      </c>
    </row>
    <row r="76" spans="1:257" s="9" customFormat="1" ht="20" customHeight="1">
      <c r="A76" s="137"/>
      <c r="B76" s="21" t="s">
        <v>151</v>
      </c>
      <c r="C76" s="30" t="s">
        <v>152</v>
      </c>
      <c r="D76" s="54">
        <v>212.34341699999999</v>
      </c>
      <c r="E76" s="23" t="s">
        <v>7</v>
      </c>
      <c r="F76" s="24">
        <f t="shared" si="4"/>
        <v>17199.816777</v>
      </c>
      <c r="IW76" s="106">
        <v>1</v>
      </c>
    </row>
    <row r="77" spans="1:257" s="9" customFormat="1" ht="20" customHeight="1">
      <c r="A77" s="137"/>
      <c r="B77" s="21" t="s">
        <v>153</v>
      </c>
      <c r="C77" s="30" t="s">
        <v>154</v>
      </c>
      <c r="D77" s="54">
        <v>249.31120499999997</v>
      </c>
      <c r="E77" s="23" t="s">
        <v>7</v>
      </c>
      <c r="F77" s="24">
        <f t="shared" si="4"/>
        <v>20194.207604999996</v>
      </c>
      <c r="IW77" s="106">
        <v>1</v>
      </c>
    </row>
    <row r="78" spans="1:257" s="9" customFormat="1" ht="20" customHeight="1">
      <c r="A78" s="137"/>
      <c r="B78" s="21" t="s">
        <v>155</v>
      </c>
      <c r="C78" s="30" t="s">
        <v>156</v>
      </c>
      <c r="D78" s="54">
        <v>406.31362200000001</v>
      </c>
      <c r="E78" s="23" t="s">
        <v>7</v>
      </c>
      <c r="F78" s="24">
        <f t="shared" si="4"/>
        <v>32911.403382000004</v>
      </c>
      <c r="IW78" s="106">
        <v>1</v>
      </c>
    </row>
    <row r="79" spans="1:257" s="9" customFormat="1" ht="20" customHeight="1">
      <c r="A79" s="138"/>
      <c r="B79" s="21" t="s">
        <v>157</v>
      </c>
      <c r="C79" s="30" t="s">
        <v>158</v>
      </c>
      <c r="D79" s="54">
        <v>419.59546199999994</v>
      </c>
      <c r="E79" s="23" t="s">
        <v>7</v>
      </c>
      <c r="F79" s="24">
        <f t="shared" si="4"/>
        <v>33987.232421999994</v>
      </c>
      <c r="IW79" s="106">
        <v>1</v>
      </c>
    </row>
    <row r="80" spans="1:257" s="9" customFormat="1" ht="30" customHeight="1">
      <c r="A80" s="17" t="s">
        <v>2</v>
      </c>
      <c r="B80" s="18" t="s">
        <v>3</v>
      </c>
      <c r="C80" s="19" t="s">
        <v>12</v>
      </c>
      <c r="D80" s="26" t="s">
        <v>27</v>
      </c>
      <c r="E80" s="27" t="s">
        <v>90</v>
      </c>
      <c r="F80" s="27" t="s">
        <v>5</v>
      </c>
      <c r="IW80" s="105" t="s">
        <v>758</v>
      </c>
    </row>
    <row r="81" spans="1:257" s="9" customFormat="1" ht="20" customHeight="1">
      <c r="A81" s="142"/>
      <c r="B81" s="21" t="s">
        <v>159</v>
      </c>
      <c r="C81" s="30" t="s">
        <v>160</v>
      </c>
      <c r="D81" s="54">
        <v>6.9176249999999992</v>
      </c>
      <c r="E81" s="23" t="s">
        <v>7</v>
      </c>
      <c r="F81" s="24">
        <f t="shared" ref="F81:F110" si="5">D81*$F$4*(100-$B$4)/100</f>
        <v>560.3276249999999</v>
      </c>
      <c r="IW81" s="106">
        <v>18</v>
      </c>
    </row>
    <row r="82" spans="1:257" s="9" customFormat="1" ht="20" customHeight="1">
      <c r="A82" s="137"/>
      <c r="B82" s="21" t="s">
        <v>161</v>
      </c>
      <c r="C82" s="30" t="s">
        <v>162</v>
      </c>
      <c r="D82" s="54">
        <v>19.92276</v>
      </c>
      <c r="E82" s="23" t="s">
        <v>7</v>
      </c>
      <c r="F82" s="24">
        <f t="shared" si="5"/>
        <v>1613.7435599999999</v>
      </c>
      <c r="IW82" s="106">
        <v>4</v>
      </c>
    </row>
    <row r="83" spans="1:257" s="9" customFormat="1" ht="20" customHeight="1">
      <c r="A83" s="137"/>
      <c r="B83" s="21" t="s">
        <v>163</v>
      </c>
      <c r="C83" s="30" t="s">
        <v>164</v>
      </c>
      <c r="D83" s="54">
        <v>34.034714999999998</v>
      </c>
      <c r="E83" s="23" t="s">
        <v>7</v>
      </c>
      <c r="F83" s="24">
        <f t="shared" si="5"/>
        <v>2756.8119149999998</v>
      </c>
      <c r="IW83" s="106">
        <v>4</v>
      </c>
    </row>
    <row r="84" spans="1:257" s="9" customFormat="1" ht="20" customHeight="1">
      <c r="A84" s="137"/>
      <c r="B84" s="21" t="s">
        <v>165</v>
      </c>
      <c r="C84" s="30" t="s">
        <v>166</v>
      </c>
      <c r="D84" s="54">
        <v>44.051435999999995</v>
      </c>
      <c r="E84" s="23" t="s">
        <v>7</v>
      </c>
      <c r="F84" s="24">
        <f t="shared" si="5"/>
        <v>3568.1663159999998</v>
      </c>
      <c r="IW84" s="106">
        <v>4</v>
      </c>
    </row>
    <row r="85" spans="1:257" s="9" customFormat="1" ht="20" customHeight="1">
      <c r="A85" s="137"/>
      <c r="B85" s="21" t="s">
        <v>167</v>
      </c>
      <c r="C85" s="30" t="s">
        <v>168</v>
      </c>
      <c r="D85" s="54">
        <v>42.335865000000005</v>
      </c>
      <c r="E85" s="23" t="s">
        <v>7</v>
      </c>
      <c r="F85" s="24">
        <f t="shared" si="5"/>
        <v>3429.2050650000006</v>
      </c>
      <c r="IW85" s="106">
        <v>4</v>
      </c>
    </row>
    <row r="86" spans="1:257" s="9" customFormat="1" ht="20" customHeight="1">
      <c r="A86" s="137"/>
      <c r="B86" s="21" t="s">
        <v>169</v>
      </c>
      <c r="C86" s="30" t="s">
        <v>170</v>
      </c>
      <c r="D86" s="54">
        <v>67.073291999999995</v>
      </c>
      <c r="E86" s="23" t="s">
        <v>7</v>
      </c>
      <c r="F86" s="24">
        <f t="shared" si="5"/>
        <v>5432.9366519999994</v>
      </c>
      <c r="IW86" s="106">
        <v>2</v>
      </c>
    </row>
    <row r="87" spans="1:257" s="9" customFormat="1" ht="20" customHeight="1">
      <c r="A87" s="137"/>
      <c r="B87" s="21" t="s">
        <v>171</v>
      </c>
      <c r="C87" s="30" t="s">
        <v>172</v>
      </c>
      <c r="D87" s="54">
        <v>58.218731999999996</v>
      </c>
      <c r="E87" s="23" t="s">
        <v>7</v>
      </c>
      <c r="F87" s="24">
        <f t="shared" si="5"/>
        <v>4715.7172919999994</v>
      </c>
      <c r="IW87" s="106">
        <v>2</v>
      </c>
    </row>
    <row r="88" spans="1:257" s="9" customFormat="1" ht="20" customHeight="1">
      <c r="A88" s="137"/>
      <c r="B88" s="21" t="s">
        <v>173</v>
      </c>
      <c r="C88" s="30" t="s">
        <v>174</v>
      </c>
      <c r="D88" s="54">
        <v>64.693628999999987</v>
      </c>
      <c r="E88" s="23" t="s">
        <v>7</v>
      </c>
      <c r="F88" s="24">
        <f t="shared" si="5"/>
        <v>5240.1839489999993</v>
      </c>
      <c r="IW88" s="106">
        <v>2</v>
      </c>
    </row>
    <row r="89" spans="1:257" s="9" customFormat="1" ht="20" customHeight="1">
      <c r="A89" s="137"/>
      <c r="B89" s="21" t="s">
        <v>175</v>
      </c>
      <c r="C89" s="30" t="s">
        <v>176</v>
      </c>
      <c r="D89" s="54">
        <v>67.183973999999992</v>
      </c>
      <c r="E89" s="23" t="s">
        <v>7</v>
      </c>
      <c r="F89" s="24">
        <f t="shared" si="5"/>
        <v>5441.9018939999987</v>
      </c>
      <c r="IW89" s="106">
        <v>2</v>
      </c>
    </row>
    <row r="90" spans="1:257" s="9" customFormat="1" ht="20" customHeight="1">
      <c r="A90" s="137"/>
      <c r="B90" s="21" t="s">
        <v>177</v>
      </c>
      <c r="C90" s="30" t="s">
        <v>178</v>
      </c>
      <c r="D90" s="54">
        <v>79.746381</v>
      </c>
      <c r="E90" s="23" t="s">
        <v>7</v>
      </c>
      <c r="F90" s="24">
        <f t="shared" si="5"/>
        <v>6459.4568609999997</v>
      </c>
      <c r="IW90" s="106">
        <v>2</v>
      </c>
    </row>
    <row r="91" spans="1:257" s="9" customFormat="1" ht="20" customHeight="1">
      <c r="A91" s="137"/>
      <c r="B91" s="21" t="s">
        <v>179</v>
      </c>
      <c r="C91" s="30" t="s">
        <v>180</v>
      </c>
      <c r="D91" s="54">
        <v>254.679282</v>
      </c>
      <c r="E91" s="23" t="s">
        <v>7</v>
      </c>
      <c r="F91" s="24">
        <f t="shared" si="5"/>
        <v>20629.021841999998</v>
      </c>
      <c r="IW91" s="106">
        <v>2</v>
      </c>
    </row>
    <row r="92" spans="1:257" s="9" customFormat="1" ht="20" customHeight="1">
      <c r="A92" s="137"/>
      <c r="B92" s="21" t="s">
        <v>181</v>
      </c>
      <c r="C92" s="30" t="s">
        <v>182</v>
      </c>
      <c r="D92" s="54">
        <v>151.63433999999998</v>
      </c>
      <c r="E92" s="23" t="s">
        <v>7</v>
      </c>
      <c r="F92" s="24">
        <f t="shared" si="5"/>
        <v>12282.381539999998</v>
      </c>
      <c r="IW92" s="106">
        <v>1</v>
      </c>
    </row>
    <row r="93" spans="1:257" s="9" customFormat="1" ht="20" customHeight="1">
      <c r="A93" s="137"/>
      <c r="B93" s="21" t="s">
        <v>183</v>
      </c>
      <c r="C93" s="30" t="s">
        <v>184</v>
      </c>
      <c r="D93" s="54">
        <v>154.45673099999999</v>
      </c>
      <c r="E93" s="23" t="s">
        <v>7</v>
      </c>
      <c r="F93" s="24">
        <f t="shared" si="5"/>
        <v>12510.995210999999</v>
      </c>
      <c r="IW93" s="106">
        <v>1</v>
      </c>
    </row>
    <row r="94" spans="1:257" s="9" customFormat="1" ht="20" customHeight="1">
      <c r="A94" s="137"/>
      <c r="B94" s="21" t="s">
        <v>185</v>
      </c>
      <c r="C94" s="30" t="s">
        <v>186</v>
      </c>
      <c r="D94" s="54">
        <v>158.05389600000001</v>
      </c>
      <c r="E94" s="23" t="s">
        <v>7</v>
      </c>
      <c r="F94" s="24">
        <f t="shared" si="5"/>
        <v>12802.365576</v>
      </c>
      <c r="IW94" s="106">
        <v>1</v>
      </c>
    </row>
    <row r="95" spans="1:257" s="9" customFormat="1" ht="20" customHeight="1">
      <c r="A95" s="137"/>
      <c r="B95" s="21" t="s">
        <v>187</v>
      </c>
      <c r="C95" s="30" t="s">
        <v>188</v>
      </c>
      <c r="D95" s="54">
        <v>159.88014899999999</v>
      </c>
      <c r="E95" s="23" t="s">
        <v>7</v>
      </c>
      <c r="F95" s="24">
        <f t="shared" si="5"/>
        <v>12950.292068999999</v>
      </c>
      <c r="IW95" s="106">
        <v>1</v>
      </c>
    </row>
    <row r="96" spans="1:257" s="9" customFormat="1" ht="20" customHeight="1">
      <c r="A96" s="137"/>
      <c r="B96" s="21" t="s">
        <v>189</v>
      </c>
      <c r="C96" s="30" t="s">
        <v>190</v>
      </c>
      <c r="D96" s="54">
        <v>164.52879299999998</v>
      </c>
      <c r="E96" s="23" t="s">
        <v>7</v>
      </c>
      <c r="F96" s="24">
        <f t="shared" si="5"/>
        <v>13326.832232999999</v>
      </c>
      <c r="IW96" s="106">
        <v>1</v>
      </c>
    </row>
    <row r="97" spans="1:257" s="9" customFormat="1" ht="20" customHeight="1">
      <c r="A97" s="137"/>
      <c r="B97" s="21" t="s">
        <v>191</v>
      </c>
      <c r="C97" s="30" t="s">
        <v>192</v>
      </c>
      <c r="D97" s="54">
        <v>164.52879299999998</v>
      </c>
      <c r="E97" s="23" t="s">
        <v>7</v>
      </c>
      <c r="F97" s="24">
        <f t="shared" si="5"/>
        <v>13326.832232999999</v>
      </c>
      <c r="IW97" s="106">
        <v>1</v>
      </c>
    </row>
    <row r="98" spans="1:257" s="9" customFormat="1" ht="20" customHeight="1">
      <c r="A98" s="137"/>
      <c r="B98" s="21" t="s">
        <v>193</v>
      </c>
      <c r="C98" s="30" t="s">
        <v>194</v>
      </c>
      <c r="D98" s="54">
        <v>167.074479</v>
      </c>
      <c r="E98" s="23" t="s">
        <v>7</v>
      </c>
      <c r="F98" s="24">
        <f t="shared" si="5"/>
        <v>13533.032799000001</v>
      </c>
      <c r="IW98" s="106">
        <v>1</v>
      </c>
    </row>
    <row r="99" spans="1:257" s="9" customFormat="1" ht="20" customHeight="1">
      <c r="A99" s="137"/>
      <c r="B99" s="21" t="s">
        <v>195</v>
      </c>
      <c r="C99" s="30" t="s">
        <v>196</v>
      </c>
      <c r="D99" s="54">
        <v>169.95221099999998</v>
      </c>
      <c r="E99" s="23" t="s">
        <v>7</v>
      </c>
      <c r="F99" s="24">
        <f t="shared" si="5"/>
        <v>13766.129090999999</v>
      </c>
      <c r="IW99" s="106">
        <v>1</v>
      </c>
    </row>
    <row r="100" spans="1:257" s="9" customFormat="1" ht="20" customHeight="1">
      <c r="A100" s="137"/>
      <c r="B100" s="21" t="s">
        <v>197</v>
      </c>
      <c r="C100" s="30" t="s">
        <v>198</v>
      </c>
      <c r="D100" s="54">
        <v>174.93290100000002</v>
      </c>
      <c r="E100" s="23" t="s">
        <v>7</v>
      </c>
      <c r="F100" s="24">
        <f t="shared" si="5"/>
        <v>14169.564981000001</v>
      </c>
      <c r="IW100" s="106">
        <v>1</v>
      </c>
    </row>
    <row r="101" spans="1:257" s="9" customFormat="1" ht="20" customHeight="1">
      <c r="A101" s="137"/>
      <c r="B101" s="21" t="s">
        <v>199</v>
      </c>
      <c r="C101" s="30" t="s">
        <v>200</v>
      </c>
      <c r="D101" s="54">
        <v>197.56737000000001</v>
      </c>
      <c r="E101" s="23" t="s">
        <v>7</v>
      </c>
      <c r="F101" s="24">
        <f t="shared" si="5"/>
        <v>16002.956970000001</v>
      </c>
      <c r="IW101" s="106">
        <v>1</v>
      </c>
    </row>
    <row r="102" spans="1:257" s="9" customFormat="1" ht="20" customHeight="1">
      <c r="A102" s="137"/>
      <c r="B102" s="21" t="s">
        <v>201</v>
      </c>
      <c r="C102" s="30" t="s">
        <v>202</v>
      </c>
      <c r="D102" s="54">
        <v>305.75902500000001</v>
      </c>
      <c r="E102" s="23" t="s">
        <v>7</v>
      </c>
      <c r="F102" s="24">
        <f t="shared" si="5"/>
        <v>24766.481025000001</v>
      </c>
      <c r="IW102" s="106">
        <v>1</v>
      </c>
    </row>
    <row r="103" spans="1:257" s="9" customFormat="1" ht="20" customHeight="1">
      <c r="A103" s="137"/>
      <c r="B103" s="21" t="s">
        <v>203</v>
      </c>
      <c r="C103" s="30" t="s">
        <v>204</v>
      </c>
      <c r="D103" s="54">
        <v>310.73971499999993</v>
      </c>
      <c r="E103" s="23" t="s">
        <v>7</v>
      </c>
      <c r="F103" s="24">
        <f t="shared" si="5"/>
        <v>25169.916914999994</v>
      </c>
      <c r="IW103" s="106">
        <v>1</v>
      </c>
    </row>
    <row r="104" spans="1:257" s="9" customFormat="1" ht="20" customHeight="1">
      <c r="A104" s="137"/>
      <c r="B104" s="21" t="s">
        <v>205</v>
      </c>
      <c r="C104" s="30" t="s">
        <v>587</v>
      </c>
      <c r="D104" s="54">
        <v>322.52734800000002</v>
      </c>
      <c r="E104" s="23" t="s">
        <v>7</v>
      </c>
      <c r="F104" s="24">
        <f t="shared" si="5"/>
        <v>26124.715188000002</v>
      </c>
      <c r="IW104" s="106">
        <v>1</v>
      </c>
    </row>
    <row r="105" spans="1:257" s="9" customFormat="1" ht="20" customHeight="1">
      <c r="A105" s="137"/>
      <c r="B105" s="21" t="s">
        <v>206</v>
      </c>
      <c r="C105" s="30" t="s">
        <v>588</v>
      </c>
      <c r="D105" s="54">
        <v>333.81691199999995</v>
      </c>
      <c r="E105" s="23" t="s">
        <v>7</v>
      </c>
      <c r="F105" s="24">
        <f t="shared" si="5"/>
        <v>27039.169871999995</v>
      </c>
      <c r="IW105" s="39">
        <v>1</v>
      </c>
    </row>
    <row r="106" spans="1:257" s="9" customFormat="1" ht="20" customHeight="1">
      <c r="A106" s="137"/>
      <c r="B106" s="21" t="s">
        <v>207</v>
      </c>
      <c r="C106" s="30" t="s">
        <v>208</v>
      </c>
      <c r="D106" s="54">
        <v>398.78724599999998</v>
      </c>
      <c r="E106" s="23" t="s">
        <v>7</v>
      </c>
      <c r="F106" s="24">
        <f t="shared" si="5"/>
        <v>32301.766926</v>
      </c>
      <c r="IW106" s="39">
        <v>1</v>
      </c>
    </row>
    <row r="107" spans="1:257" s="9" customFormat="1" ht="20" customHeight="1">
      <c r="A107" s="137"/>
      <c r="B107" s="21" t="s">
        <v>209</v>
      </c>
      <c r="C107" s="30" t="s">
        <v>210</v>
      </c>
      <c r="D107" s="54">
        <v>342.39476699999994</v>
      </c>
      <c r="E107" s="23" t="s">
        <v>7</v>
      </c>
      <c r="F107" s="24">
        <f t="shared" si="5"/>
        <v>27733.976126999994</v>
      </c>
      <c r="IW107" s="107">
        <v>1</v>
      </c>
    </row>
    <row r="108" spans="1:257" s="9" customFormat="1" ht="20" customHeight="1">
      <c r="A108" s="137"/>
      <c r="B108" s="21" t="s">
        <v>211</v>
      </c>
      <c r="C108" s="30" t="s">
        <v>589</v>
      </c>
      <c r="D108" s="54">
        <v>348.814323</v>
      </c>
      <c r="E108" s="23" t="s">
        <v>7</v>
      </c>
      <c r="F108" s="24">
        <f t="shared" si="5"/>
        <v>28253.960162999996</v>
      </c>
      <c r="IW108" s="107">
        <v>1</v>
      </c>
    </row>
    <row r="109" spans="1:257" s="9" customFormat="1" ht="20" customHeight="1">
      <c r="A109" s="137"/>
      <c r="B109" s="21" t="s">
        <v>212</v>
      </c>
      <c r="C109" s="30" t="s">
        <v>590</v>
      </c>
      <c r="D109" s="54">
        <v>366.19139699999999</v>
      </c>
      <c r="E109" s="23" t="s">
        <v>7</v>
      </c>
      <c r="F109" s="24">
        <f t="shared" si="5"/>
        <v>29661.503157000003</v>
      </c>
      <c r="IW109" s="107">
        <v>1</v>
      </c>
    </row>
    <row r="110" spans="1:257" s="9" customFormat="1" ht="20" customHeight="1">
      <c r="A110" s="138"/>
      <c r="B110" s="21" t="s">
        <v>213</v>
      </c>
      <c r="C110" s="30" t="s">
        <v>214</v>
      </c>
      <c r="D110" s="54">
        <v>404.15532299999995</v>
      </c>
      <c r="E110" s="23" t="s">
        <v>7</v>
      </c>
      <c r="F110" s="24">
        <f t="shared" si="5"/>
        <v>32736.581162999995</v>
      </c>
      <c r="IW110" s="107">
        <v>1</v>
      </c>
    </row>
    <row r="111" spans="1:257" s="9" customFormat="1" ht="30" customHeight="1">
      <c r="A111" s="17" t="s">
        <v>2</v>
      </c>
      <c r="B111" s="18" t="s">
        <v>3</v>
      </c>
      <c r="C111" s="31" t="s">
        <v>13</v>
      </c>
      <c r="D111" s="26" t="s">
        <v>27</v>
      </c>
      <c r="E111" s="27" t="s">
        <v>90</v>
      </c>
      <c r="F111" s="27" t="s">
        <v>5</v>
      </c>
      <c r="IW111" s="105" t="s">
        <v>758</v>
      </c>
    </row>
    <row r="112" spans="1:257" s="9" customFormat="1" ht="20" customHeight="1">
      <c r="A112" s="139"/>
      <c r="B112" s="21" t="s">
        <v>216</v>
      </c>
      <c r="C112" s="30" t="s">
        <v>217</v>
      </c>
      <c r="D112" s="54">
        <v>3.2651190000000003</v>
      </c>
      <c r="E112" s="55" t="s">
        <v>7</v>
      </c>
      <c r="F112" s="24">
        <f t="shared" ref="F112:F126" si="6">D112*$F$4*(100-$B$4)/100</f>
        <v>264.47463900000002</v>
      </c>
      <c r="IW112" s="106">
        <v>50</v>
      </c>
    </row>
    <row r="113" spans="1:257" s="9" customFormat="1" ht="20" customHeight="1">
      <c r="A113" s="139"/>
      <c r="B113" s="21" t="s">
        <v>218</v>
      </c>
      <c r="C113" s="30" t="s">
        <v>219</v>
      </c>
      <c r="D113" s="54">
        <v>4.0398929999999993</v>
      </c>
      <c r="E113" s="55" t="s">
        <v>7</v>
      </c>
      <c r="F113" s="24">
        <f t="shared" si="6"/>
        <v>327.23133299999995</v>
      </c>
      <c r="IW113" s="106">
        <v>38</v>
      </c>
    </row>
    <row r="114" spans="1:257" s="9" customFormat="1" ht="20" customHeight="1">
      <c r="A114" s="139"/>
      <c r="B114" s="21" t="s">
        <v>220</v>
      </c>
      <c r="C114" s="30" t="s">
        <v>221</v>
      </c>
      <c r="D114" s="54">
        <v>5.1467130000000001</v>
      </c>
      <c r="E114" s="55" t="s">
        <v>7</v>
      </c>
      <c r="F114" s="24">
        <f t="shared" si="6"/>
        <v>416.88375300000001</v>
      </c>
      <c r="IW114" s="106">
        <v>36</v>
      </c>
    </row>
    <row r="115" spans="1:257" s="9" customFormat="1" ht="20" customHeight="1">
      <c r="A115" s="139"/>
      <c r="B115" s="21" t="s">
        <v>222</v>
      </c>
      <c r="C115" s="30" t="s">
        <v>223</v>
      </c>
      <c r="D115" s="54">
        <v>7.0283069999999999</v>
      </c>
      <c r="E115" s="55" t="s">
        <v>7</v>
      </c>
      <c r="F115" s="24">
        <f t="shared" si="6"/>
        <v>569.292867</v>
      </c>
      <c r="IW115" s="106">
        <v>25</v>
      </c>
    </row>
    <row r="116" spans="1:257" s="9" customFormat="1" ht="20" customHeight="1">
      <c r="A116" s="139"/>
      <c r="B116" s="21" t="s">
        <v>224</v>
      </c>
      <c r="C116" s="30" t="s">
        <v>225</v>
      </c>
      <c r="D116" s="54">
        <v>9.1312649999999991</v>
      </c>
      <c r="E116" s="55" t="s">
        <v>7</v>
      </c>
      <c r="F116" s="24">
        <f t="shared" si="6"/>
        <v>739.63246499999991</v>
      </c>
      <c r="IW116" s="106">
        <v>20</v>
      </c>
    </row>
    <row r="117" spans="1:257" s="9" customFormat="1" ht="20" customHeight="1">
      <c r="A117" s="139"/>
      <c r="B117" s="21" t="s">
        <v>226</v>
      </c>
      <c r="C117" s="30" t="s">
        <v>227</v>
      </c>
      <c r="D117" s="54">
        <v>12.562406999999999</v>
      </c>
      <c r="E117" s="55" t="s">
        <v>7</v>
      </c>
      <c r="F117" s="24">
        <f t="shared" si="6"/>
        <v>1017.5549669999999</v>
      </c>
      <c r="IW117" s="106">
        <v>16</v>
      </c>
    </row>
    <row r="118" spans="1:257" s="9" customFormat="1" ht="20" customHeight="1">
      <c r="A118" s="139"/>
      <c r="B118" s="21" t="s">
        <v>228</v>
      </c>
      <c r="C118" s="30" t="s">
        <v>229</v>
      </c>
      <c r="D118" s="54">
        <v>14.997410999999998</v>
      </c>
      <c r="E118" s="55" t="s">
        <v>7</v>
      </c>
      <c r="F118" s="24">
        <f t="shared" si="6"/>
        <v>1214.7902909999998</v>
      </c>
      <c r="IW118" s="106">
        <v>12</v>
      </c>
    </row>
    <row r="119" spans="1:257" s="9" customFormat="1" ht="20" customHeight="1">
      <c r="A119" s="139"/>
      <c r="B119" s="21" t="s">
        <v>230</v>
      </c>
      <c r="C119" s="30" t="s">
        <v>231</v>
      </c>
      <c r="D119" s="54">
        <v>21.306284999999999</v>
      </c>
      <c r="E119" s="55" t="s">
        <v>7</v>
      </c>
      <c r="F119" s="24">
        <f t="shared" si="6"/>
        <v>1725.8090849999999</v>
      </c>
      <c r="IW119" s="106">
        <v>8</v>
      </c>
    </row>
    <row r="120" spans="1:257" s="9" customFormat="1" ht="20" customHeight="1">
      <c r="A120" s="139"/>
      <c r="B120" s="21" t="s">
        <v>232</v>
      </c>
      <c r="C120" s="30" t="s">
        <v>233</v>
      </c>
      <c r="D120" s="54">
        <v>37.465857</v>
      </c>
      <c r="E120" s="55" t="s">
        <v>7</v>
      </c>
      <c r="F120" s="24">
        <f t="shared" si="6"/>
        <v>3034.7344170000001</v>
      </c>
      <c r="IW120" s="106">
        <v>6</v>
      </c>
    </row>
    <row r="121" spans="1:257" s="9" customFormat="1" ht="20" customHeight="1">
      <c r="A121" s="139"/>
      <c r="B121" s="21" t="s">
        <v>234</v>
      </c>
      <c r="C121" s="30" t="s">
        <v>235</v>
      </c>
      <c r="D121" s="54">
        <v>43.664048999999999</v>
      </c>
      <c r="E121" s="55" t="s">
        <v>7</v>
      </c>
      <c r="F121" s="24">
        <f t="shared" si="6"/>
        <v>3536.787969</v>
      </c>
      <c r="IW121" s="106">
        <v>6</v>
      </c>
    </row>
    <row r="122" spans="1:257" s="9" customFormat="1" ht="20" customHeight="1">
      <c r="A122" s="139"/>
      <c r="B122" s="21" t="s">
        <v>236</v>
      </c>
      <c r="C122" s="30" t="s">
        <v>237</v>
      </c>
      <c r="D122" s="54">
        <v>57.831344999999985</v>
      </c>
      <c r="E122" s="56" t="s">
        <v>7</v>
      </c>
      <c r="F122" s="24">
        <f t="shared" si="6"/>
        <v>4684.3389449999986</v>
      </c>
      <c r="IW122" s="106">
        <v>4</v>
      </c>
    </row>
    <row r="123" spans="1:257" s="9" customFormat="1" ht="20" customHeight="1">
      <c r="A123" s="139"/>
      <c r="B123" s="21" t="s">
        <v>238</v>
      </c>
      <c r="C123" s="30" t="s">
        <v>239</v>
      </c>
      <c r="D123" s="54">
        <v>85.169798999999998</v>
      </c>
      <c r="E123" s="55" t="s">
        <v>7</v>
      </c>
      <c r="F123" s="24">
        <f t="shared" si="6"/>
        <v>6898.7537189999994</v>
      </c>
      <c r="IW123" s="106">
        <v>2</v>
      </c>
    </row>
    <row r="124" spans="1:257" s="9" customFormat="1" ht="20" customHeight="1">
      <c r="A124" s="139"/>
      <c r="B124" s="21" t="s">
        <v>240</v>
      </c>
      <c r="C124" s="30" t="s">
        <v>241</v>
      </c>
      <c r="D124" s="54">
        <v>76.149215999999996</v>
      </c>
      <c r="E124" s="56" t="s">
        <v>7</v>
      </c>
      <c r="F124" s="24">
        <f t="shared" si="6"/>
        <v>6168.0864959999999</v>
      </c>
      <c r="IW124" s="106">
        <v>2</v>
      </c>
    </row>
    <row r="125" spans="1:257" s="9" customFormat="1" ht="20" customHeight="1">
      <c r="A125" s="139"/>
      <c r="B125" s="21" t="s">
        <v>242</v>
      </c>
      <c r="C125" s="30" t="s">
        <v>243</v>
      </c>
      <c r="D125" s="54">
        <v>151.63433999999998</v>
      </c>
      <c r="E125" s="56" t="s">
        <v>7</v>
      </c>
      <c r="F125" s="24">
        <f t="shared" si="6"/>
        <v>12282.381539999998</v>
      </c>
      <c r="IW125" s="106">
        <v>2</v>
      </c>
    </row>
    <row r="126" spans="1:257" s="9" customFormat="1" ht="20" customHeight="1">
      <c r="A126" s="139"/>
      <c r="B126" s="21" t="s">
        <v>244</v>
      </c>
      <c r="C126" s="30" t="s">
        <v>245</v>
      </c>
      <c r="D126" s="54">
        <v>178.19801999999999</v>
      </c>
      <c r="E126" s="56" t="s">
        <v>7</v>
      </c>
      <c r="F126" s="24">
        <f t="shared" si="6"/>
        <v>14434.039620000001</v>
      </c>
      <c r="IW126" s="106">
        <v>2</v>
      </c>
    </row>
    <row r="127" spans="1:257" s="8" customFormat="1" ht="30" customHeight="1">
      <c r="A127" s="33" t="s">
        <v>2</v>
      </c>
      <c r="B127" s="17" t="s">
        <v>3</v>
      </c>
      <c r="C127" s="19" t="s">
        <v>14</v>
      </c>
      <c r="D127" s="26" t="s">
        <v>27</v>
      </c>
      <c r="E127" s="27" t="s">
        <v>90</v>
      </c>
      <c r="F127" s="27" t="s">
        <v>5</v>
      </c>
      <c r="IW127" s="105" t="s">
        <v>758</v>
      </c>
    </row>
    <row r="128" spans="1:257" s="9" customFormat="1" ht="20" customHeight="1">
      <c r="A128" s="121"/>
      <c r="B128" s="21" t="s">
        <v>246</v>
      </c>
      <c r="C128" s="30" t="s">
        <v>247</v>
      </c>
      <c r="D128" s="54">
        <v>6.7516020000000001</v>
      </c>
      <c r="E128" s="23" t="s">
        <v>7</v>
      </c>
      <c r="F128" s="24">
        <f t="shared" ref="F128:F139" si="7">D128*$F$4*(100-$B$4)/100</f>
        <v>546.87976200000003</v>
      </c>
      <c r="IW128" s="107">
        <v>80</v>
      </c>
    </row>
    <row r="129" spans="1:257" s="9" customFormat="1" ht="20" customHeight="1">
      <c r="A129" s="121"/>
      <c r="B129" s="21" t="s">
        <v>248</v>
      </c>
      <c r="C129" s="30" t="s">
        <v>249</v>
      </c>
      <c r="D129" s="54">
        <v>8.3564909999999983</v>
      </c>
      <c r="E129" s="23" t="s">
        <v>7</v>
      </c>
      <c r="F129" s="24">
        <f t="shared" si="7"/>
        <v>676.87577099999976</v>
      </c>
      <c r="IW129" s="107">
        <v>64</v>
      </c>
    </row>
    <row r="130" spans="1:257" s="9" customFormat="1" ht="20" customHeight="1">
      <c r="A130" s="121"/>
      <c r="B130" s="21" t="s">
        <v>250</v>
      </c>
      <c r="C130" s="30" t="s">
        <v>251</v>
      </c>
      <c r="D130" s="54">
        <v>11.787633</v>
      </c>
      <c r="E130" s="23" t="s">
        <v>7</v>
      </c>
      <c r="F130" s="24">
        <f t="shared" si="7"/>
        <v>954.79827299999999</v>
      </c>
      <c r="IW130" s="107">
        <v>30</v>
      </c>
    </row>
    <row r="131" spans="1:257" s="9" customFormat="1" ht="20" customHeight="1">
      <c r="A131" s="121"/>
      <c r="B131" s="21" t="s">
        <v>252</v>
      </c>
      <c r="C131" s="30" t="s">
        <v>253</v>
      </c>
      <c r="D131" s="54">
        <v>12.451724999999998</v>
      </c>
      <c r="E131" s="23" t="s">
        <v>7</v>
      </c>
      <c r="F131" s="24">
        <f t="shared" si="7"/>
        <v>1008.5897249999997</v>
      </c>
      <c r="IW131" s="107">
        <v>38</v>
      </c>
    </row>
    <row r="132" spans="1:257" s="9" customFormat="1" ht="20" customHeight="1">
      <c r="A132" s="121"/>
      <c r="B132" s="21" t="s">
        <v>254</v>
      </c>
      <c r="C132" s="30" t="s">
        <v>255</v>
      </c>
      <c r="D132" s="54">
        <v>16.159571999999997</v>
      </c>
      <c r="E132" s="23" t="s">
        <v>7</v>
      </c>
      <c r="F132" s="24">
        <f t="shared" si="7"/>
        <v>1308.9253319999998</v>
      </c>
      <c r="IW132" s="107">
        <v>24</v>
      </c>
    </row>
    <row r="133" spans="1:257" s="9" customFormat="1" ht="20" customHeight="1">
      <c r="A133" s="121"/>
      <c r="B133" s="21" t="s">
        <v>256</v>
      </c>
      <c r="C133" s="30" t="s">
        <v>257</v>
      </c>
      <c r="D133" s="54">
        <v>25.014131999999996</v>
      </c>
      <c r="E133" s="23" t="s">
        <v>7</v>
      </c>
      <c r="F133" s="24">
        <f t="shared" si="7"/>
        <v>2026.1446919999996</v>
      </c>
      <c r="IW133" s="107">
        <v>15</v>
      </c>
    </row>
    <row r="134" spans="1:257" s="9" customFormat="1" ht="20" customHeight="1">
      <c r="A134" s="121"/>
      <c r="B134" s="21" t="s">
        <v>258</v>
      </c>
      <c r="C134" s="30" t="s">
        <v>259</v>
      </c>
      <c r="D134" s="54">
        <v>36.026991000000002</v>
      </c>
      <c r="E134" s="23" t="s">
        <v>7</v>
      </c>
      <c r="F134" s="24">
        <f t="shared" si="7"/>
        <v>2918.186271</v>
      </c>
      <c r="IW134" s="107">
        <v>10</v>
      </c>
    </row>
    <row r="135" spans="1:257" s="9" customFormat="1" ht="20" customHeight="1">
      <c r="A135" s="121"/>
      <c r="B135" s="21" t="s">
        <v>260</v>
      </c>
      <c r="C135" s="30" t="s">
        <v>261</v>
      </c>
      <c r="D135" s="54">
        <v>68.788862999999992</v>
      </c>
      <c r="E135" s="23" t="s">
        <v>7</v>
      </c>
      <c r="F135" s="24">
        <f t="shared" si="7"/>
        <v>5571.8979029999991</v>
      </c>
      <c r="IW135" s="107">
        <v>8</v>
      </c>
    </row>
    <row r="136" spans="1:257" s="9" customFormat="1" ht="20" customHeight="1">
      <c r="A136" s="121"/>
      <c r="B136" s="21" t="s">
        <v>262</v>
      </c>
      <c r="C136" s="30" t="s">
        <v>263</v>
      </c>
      <c r="D136" s="54">
        <v>102.10414499999999</v>
      </c>
      <c r="E136" s="23" t="s">
        <v>7</v>
      </c>
      <c r="F136" s="24">
        <f t="shared" si="7"/>
        <v>8270.4357449999989</v>
      </c>
      <c r="IW136" s="107">
        <v>3</v>
      </c>
    </row>
    <row r="137" spans="1:257" s="9" customFormat="1" ht="20" customHeight="1">
      <c r="A137" s="121"/>
      <c r="B137" s="21" t="s">
        <v>264</v>
      </c>
      <c r="C137" s="30" t="s">
        <v>265</v>
      </c>
      <c r="D137" s="54">
        <v>157.05775799999998</v>
      </c>
      <c r="E137" s="23" t="s">
        <v>7</v>
      </c>
      <c r="F137" s="24">
        <f t="shared" si="7"/>
        <v>12721.678397999996</v>
      </c>
      <c r="IW137" s="107">
        <v>2</v>
      </c>
    </row>
    <row r="138" spans="1:257" s="9" customFormat="1" ht="20" customHeight="1">
      <c r="A138" s="121"/>
      <c r="B138" s="21" t="s">
        <v>266</v>
      </c>
      <c r="C138" s="30" t="s">
        <v>267</v>
      </c>
      <c r="D138" s="54">
        <v>168.84539100000001</v>
      </c>
      <c r="E138" s="23" t="s">
        <v>7</v>
      </c>
      <c r="F138" s="24">
        <f t="shared" si="7"/>
        <v>13676.476671</v>
      </c>
      <c r="IW138" s="107">
        <v>1</v>
      </c>
    </row>
    <row r="139" spans="1:257" s="9" customFormat="1" ht="20" customHeight="1">
      <c r="A139" s="121"/>
      <c r="B139" s="21" t="s">
        <v>268</v>
      </c>
      <c r="C139" s="30" t="s">
        <v>269</v>
      </c>
      <c r="D139" s="54">
        <v>194.02554599999999</v>
      </c>
      <c r="E139" s="23" t="s">
        <v>7</v>
      </c>
      <c r="F139" s="24">
        <f t="shared" si="7"/>
        <v>15716.069226</v>
      </c>
      <c r="IW139" s="107">
        <v>1</v>
      </c>
    </row>
    <row r="140" spans="1:257" s="8" customFormat="1" ht="30" customHeight="1">
      <c r="A140" s="18" t="s">
        <v>2</v>
      </c>
      <c r="B140" s="18" t="s">
        <v>3</v>
      </c>
      <c r="C140" s="19" t="s">
        <v>15</v>
      </c>
      <c r="D140" s="57" t="s">
        <v>27</v>
      </c>
      <c r="E140" s="27" t="s">
        <v>4</v>
      </c>
      <c r="F140" s="27" t="s">
        <v>5</v>
      </c>
      <c r="IW140" s="105" t="s">
        <v>758</v>
      </c>
    </row>
    <row r="141" spans="1:257" s="9" customFormat="1" ht="20" customHeight="1">
      <c r="A141" s="119"/>
      <c r="B141" s="21" t="s">
        <v>270</v>
      </c>
      <c r="C141" s="22" t="s">
        <v>271</v>
      </c>
      <c r="D141" s="54">
        <v>0.49806899999999998</v>
      </c>
      <c r="E141" s="56" t="s">
        <v>7</v>
      </c>
      <c r="F141" s="24">
        <f t="shared" ref="F141:F174" si="8">D141*$F$4*(100-$B$4)/100</f>
        <v>40.343589000000001</v>
      </c>
      <c r="IW141" s="107">
        <v>350</v>
      </c>
    </row>
    <row r="142" spans="1:257" s="9" customFormat="1" ht="20" customHeight="1">
      <c r="A142" s="119"/>
      <c r="B142" s="21" t="s">
        <v>272</v>
      </c>
      <c r="C142" s="22" t="s">
        <v>273</v>
      </c>
      <c r="D142" s="54">
        <v>1.162161</v>
      </c>
      <c r="E142" s="56" t="s">
        <v>7</v>
      </c>
      <c r="F142" s="24">
        <f t="shared" si="8"/>
        <v>94.135041000000001</v>
      </c>
      <c r="IW142" s="107">
        <v>150</v>
      </c>
    </row>
    <row r="143" spans="1:257" s="9" customFormat="1" ht="20" customHeight="1">
      <c r="A143" s="119"/>
      <c r="B143" s="21" t="s">
        <v>274</v>
      </c>
      <c r="C143" s="22" t="s">
        <v>275</v>
      </c>
      <c r="D143" s="54">
        <v>1.3835249999999999</v>
      </c>
      <c r="E143" s="56" t="s">
        <v>7</v>
      </c>
      <c r="F143" s="24">
        <f t="shared" si="8"/>
        <v>112.06552499999999</v>
      </c>
      <c r="IW143" s="107">
        <v>120</v>
      </c>
    </row>
    <row r="144" spans="1:257" s="9" customFormat="1" ht="20" customHeight="1">
      <c r="A144" s="119"/>
      <c r="B144" s="21" t="s">
        <v>276</v>
      </c>
      <c r="C144" s="22" t="s">
        <v>277</v>
      </c>
      <c r="D144" s="54">
        <v>2.6563679999999996</v>
      </c>
      <c r="E144" s="56" t="s">
        <v>7</v>
      </c>
      <c r="F144" s="24">
        <f t="shared" si="8"/>
        <v>215.16580799999997</v>
      </c>
      <c r="IW144" s="107">
        <v>75</v>
      </c>
    </row>
    <row r="145" spans="1:257" s="9" customFormat="1" ht="20" customHeight="1">
      <c r="A145" s="119"/>
      <c r="B145" s="21" t="s">
        <v>278</v>
      </c>
      <c r="C145" s="22" t="s">
        <v>279</v>
      </c>
      <c r="D145" s="54">
        <v>5.7554639999999999</v>
      </c>
      <c r="E145" s="56" t="s">
        <v>7</v>
      </c>
      <c r="F145" s="24">
        <f t="shared" si="8"/>
        <v>466.19258400000001</v>
      </c>
      <c r="IW145" s="107">
        <v>40</v>
      </c>
    </row>
    <row r="146" spans="1:257" s="9" customFormat="1" ht="20" customHeight="1">
      <c r="A146" s="119"/>
      <c r="B146" s="21" t="s">
        <v>280</v>
      </c>
      <c r="C146" s="22" t="s">
        <v>281</v>
      </c>
      <c r="D146" s="54">
        <v>5.2573949999999998</v>
      </c>
      <c r="E146" s="56" t="s">
        <v>7</v>
      </c>
      <c r="F146" s="24">
        <f t="shared" si="8"/>
        <v>425.848995</v>
      </c>
      <c r="IW146" s="107">
        <v>40</v>
      </c>
    </row>
    <row r="147" spans="1:257" s="9" customFormat="1" ht="20" customHeight="1">
      <c r="A147" s="119"/>
      <c r="B147" s="21" t="s">
        <v>282</v>
      </c>
      <c r="C147" s="22" t="s">
        <v>283</v>
      </c>
      <c r="D147" s="54">
        <v>5.1467130000000001</v>
      </c>
      <c r="E147" s="56" t="s">
        <v>7</v>
      </c>
      <c r="F147" s="24">
        <f t="shared" si="8"/>
        <v>416.88375300000001</v>
      </c>
      <c r="IW147" s="107">
        <f>3*4*4</f>
        <v>48</v>
      </c>
    </row>
    <row r="148" spans="1:257" s="9" customFormat="1" ht="20" customHeight="1">
      <c r="A148" s="119"/>
      <c r="B148" s="21" t="s">
        <v>284</v>
      </c>
      <c r="C148" s="22" t="s">
        <v>285</v>
      </c>
      <c r="D148" s="54">
        <v>6.3642149999999988</v>
      </c>
      <c r="E148" s="56" t="s">
        <v>7</v>
      </c>
      <c r="F148" s="24">
        <f t="shared" si="8"/>
        <v>515.50141499999995</v>
      </c>
      <c r="IW148" s="107">
        <v>18</v>
      </c>
    </row>
    <row r="149" spans="1:257" s="9" customFormat="1" ht="20" customHeight="1">
      <c r="A149" s="119"/>
      <c r="B149" s="21" t="s">
        <v>286</v>
      </c>
      <c r="C149" s="22" t="s">
        <v>287</v>
      </c>
      <c r="D149" s="54">
        <v>16.436277</v>
      </c>
      <c r="E149" s="56" t="s">
        <v>7</v>
      </c>
      <c r="F149" s="24">
        <f t="shared" si="8"/>
        <v>1331.3384369999999</v>
      </c>
      <c r="IW149" s="107">
        <v>12</v>
      </c>
    </row>
    <row r="150" spans="1:257" s="9" customFormat="1" ht="20" customHeight="1">
      <c r="A150" s="119"/>
      <c r="B150" s="21" t="s">
        <v>288</v>
      </c>
      <c r="C150" s="22" t="s">
        <v>289</v>
      </c>
      <c r="D150" s="54">
        <v>10.625471999999998</v>
      </c>
      <c r="E150" s="56" t="s">
        <v>7</v>
      </c>
      <c r="F150" s="24">
        <f t="shared" si="8"/>
        <v>860.66323199999988</v>
      </c>
      <c r="IW150" s="107">
        <v>12</v>
      </c>
    </row>
    <row r="151" spans="1:257" s="9" customFormat="1" ht="20" customHeight="1">
      <c r="A151" s="119"/>
      <c r="B151" s="21" t="s">
        <v>290</v>
      </c>
      <c r="C151" s="22" t="s">
        <v>291</v>
      </c>
      <c r="D151" s="54">
        <v>20.47617</v>
      </c>
      <c r="E151" s="56" t="s">
        <v>7</v>
      </c>
      <c r="F151" s="24">
        <f t="shared" si="8"/>
        <v>1658.5697700000001</v>
      </c>
      <c r="IW151" s="107">
        <v>12</v>
      </c>
    </row>
    <row r="152" spans="1:257" s="9" customFormat="1" ht="20" customHeight="1">
      <c r="A152" s="119"/>
      <c r="B152" s="21" t="s">
        <v>292</v>
      </c>
      <c r="C152" s="22" t="s">
        <v>293</v>
      </c>
      <c r="D152" s="54">
        <v>36.525059999999996</v>
      </c>
      <c r="E152" s="56" t="s">
        <v>7</v>
      </c>
      <c r="F152" s="24">
        <f t="shared" si="8"/>
        <v>2958.5298599999996</v>
      </c>
      <c r="IW152" s="107">
        <v>8</v>
      </c>
    </row>
    <row r="153" spans="1:257" s="9" customFormat="1" ht="20" customHeight="1">
      <c r="A153" s="119"/>
      <c r="B153" s="21" t="s">
        <v>294</v>
      </c>
      <c r="C153" s="22" t="s">
        <v>295</v>
      </c>
      <c r="D153" s="54">
        <v>35.196875999999996</v>
      </c>
      <c r="E153" s="56" t="s">
        <v>7</v>
      </c>
      <c r="F153" s="24">
        <f t="shared" si="8"/>
        <v>2850.9469559999998</v>
      </c>
      <c r="IW153" s="107">
        <v>8</v>
      </c>
    </row>
    <row r="154" spans="1:257" s="9" customFormat="1" ht="20" customHeight="1">
      <c r="A154" s="119"/>
      <c r="B154" s="21" t="s">
        <v>296</v>
      </c>
      <c r="C154" s="22" t="s">
        <v>297</v>
      </c>
      <c r="D154" s="54">
        <v>37.908584999999995</v>
      </c>
      <c r="E154" s="56" t="s">
        <v>7</v>
      </c>
      <c r="F154" s="24">
        <f t="shared" si="8"/>
        <v>3070.5953849999996</v>
      </c>
      <c r="IW154" s="107">
        <v>8</v>
      </c>
    </row>
    <row r="155" spans="1:257" s="9" customFormat="1" ht="20" customHeight="1">
      <c r="A155" s="119"/>
      <c r="B155" s="21" t="s">
        <v>298</v>
      </c>
      <c r="C155" s="22" t="s">
        <v>299</v>
      </c>
      <c r="D155" s="54">
        <v>39.181427999999997</v>
      </c>
      <c r="E155" s="56" t="s">
        <v>7</v>
      </c>
      <c r="F155" s="24">
        <f t="shared" si="8"/>
        <v>3173.6956679999998</v>
      </c>
      <c r="IW155" s="107">
        <v>8</v>
      </c>
    </row>
    <row r="156" spans="1:257" s="9" customFormat="1" ht="20" customHeight="1">
      <c r="A156" s="119"/>
      <c r="B156" s="21" t="s">
        <v>300</v>
      </c>
      <c r="C156" s="22" t="s">
        <v>301</v>
      </c>
      <c r="D156" s="54">
        <v>33.591986999999996</v>
      </c>
      <c r="E156" s="56" t="s">
        <v>7</v>
      </c>
      <c r="F156" s="24">
        <f t="shared" si="8"/>
        <v>2720.9509469999994</v>
      </c>
      <c r="IW156" s="107">
        <v>8</v>
      </c>
    </row>
    <row r="157" spans="1:257" s="9" customFormat="1" ht="20" customHeight="1">
      <c r="A157" s="119"/>
      <c r="B157" s="21" t="s">
        <v>302</v>
      </c>
      <c r="C157" s="22" t="s">
        <v>303</v>
      </c>
      <c r="D157" s="54">
        <v>27.283113</v>
      </c>
      <c r="E157" s="56" t="s">
        <v>7</v>
      </c>
      <c r="F157" s="24">
        <f t="shared" si="8"/>
        <v>2209.9321530000002</v>
      </c>
      <c r="IW157" s="107">
        <v>8</v>
      </c>
    </row>
    <row r="158" spans="1:257" s="9" customFormat="1" ht="20" customHeight="1">
      <c r="A158" s="119"/>
      <c r="B158" s="21" t="s">
        <v>304</v>
      </c>
      <c r="C158" s="22" t="s">
        <v>305</v>
      </c>
      <c r="D158" s="54">
        <v>42.889274999999998</v>
      </c>
      <c r="E158" s="56" t="s">
        <v>7</v>
      </c>
      <c r="F158" s="24">
        <f t="shared" si="8"/>
        <v>3474.0312749999998</v>
      </c>
      <c r="IW158" s="107">
        <v>6</v>
      </c>
    </row>
    <row r="159" spans="1:257" s="9" customFormat="1" ht="20" customHeight="1">
      <c r="A159" s="119"/>
      <c r="B159" s="21" t="s">
        <v>306</v>
      </c>
      <c r="C159" s="22" t="s">
        <v>307</v>
      </c>
      <c r="D159" s="54">
        <v>74.322962999999987</v>
      </c>
      <c r="E159" s="56" t="s">
        <v>7</v>
      </c>
      <c r="F159" s="24">
        <f t="shared" si="8"/>
        <v>6020.160003</v>
      </c>
      <c r="IW159" s="107">
        <v>4</v>
      </c>
    </row>
    <row r="160" spans="1:257" s="9" customFormat="1" ht="20" customHeight="1">
      <c r="A160" s="119"/>
      <c r="B160" s="21" t="s">
        <v>308</v>
      </c>
      <c r="C160" s="22" t="s">
        <v>309</v>
      </c>
      <c r="D160" s="54">
        <v>75.153077999999979</v>
      </c>
      <c r="E160" s="56" t="s">
        <v>7</v>
      </c>
      <c r="F160" s="24">
        <f t="shared" si="8"/>
        <v>6087.3993179999979</v>
      </c>
      <c r="IW160" s="107">
        <v>4</v>
      </c>
    </row>
    <row r="161" spans="1:257" s="9" customFormat="1" ht="20" customHeight="1">
      <c r="A161" s="119"/>
      <c r="B161" s="21" t="s">
        <v>310</v>
      </c>
      <c r="C161" s="22" t="s">
        <v>311</v>
      </c>
      <c r="D161" s="54">
        <v>76.536602999999999</v>
      </c>
      <c r="E161" s="56" t="s">
        <v>7</v>
      </c>
      <c r="F161" s="24">
        <f t="shared" si="8"/>
        <v>6199.4648429999997</v>
      </c>
      <c r="IW161" s="107">
        <v>4</v>
      </c>
    </row>
    <row r="162" spans="1:257" s="9" customFormat="1" ht="20" customHeight="1">
      <c r="A162" s="119"/>
      <c r="B162" s="21" t="s">
        <v>312</v>
      </c>
      <c r="C162" s="22" t="s">
        <v>313</v>
      </c>
      <c r="D162" s="54">
        <v>73.603530000000006</v>
      </c>
      <c r="E162" s="56" t="s">
        <v>7</v>
      </c>
      <c r="F162" s="24">
        <f t="shared" si="8"/>
        <v>5961.8859300000004</v>
      </c>
      <c r="IW162" s="107">
        <v>4</v>
      </c>
    </row>
    <row r="163" spans="1:257" s="9" customFormat="1" ht="20" customHeight="1">
      <c r="A163" s="119"/>
      <c r="B163" s="21" t="s">
        <v>314</v>
      </c>
      <c r="C163" s="22" t="s">
        <v>315</v>
      </c>
      <c r="D163" s="54">
        <v>69.951024000000004</v>
      </c>
      <c r="E163" s="56" t="s">
        <v>7</v>
      </c>
      <c r="F163" s="24">
        <f t="shared" si="8"/>
        <v>5666.0329440000005</v>
      </c>
      <c r="IW163" s="107">
        <v>4</v>
      </c>
    </row>
    <row r="164" spans="1:257" s="9" customFormat="1" ht="20" customHeight="1">
      <c r="A164" s="119"/>
      <c r="B164" s="21" t="s">
        <v>316</v>
      </c>
      <c r="C164" s="22" t="s">
        <v>317</v>
      </c>
      <c r="D164" s="54">
        <v>61.37316899999999</v>
      </c>
      <c r="E164" s="56" t="s">
        <v>7</v>
      </c>
      <c r="F164" s="24">
        <f t="shared" si="8"/>
        <v>4971.2266889999992</v>
      </c>
      <c r="IW164" s="107">
        <v>4</v>
      </c>
    </row>
    <row r="165" spans="1:257" s="9" customFormat="1" ht="20" customHeight="1">
      <c r="A165" s="119"/>
      <c r="B165" s="21" t="s">
        <v>318</v>
      </c>
      <c r="C165" s="22" t="s">
        <v>319</v>
      </c>
      <c r="D165" s="54">
        <v>103.76437499999999</v>
      </c>
      <c r="E165" s="56" t="s">
        <v>7</v>
      </c>
      <c r="F165" s="24">
        <f t="shared" si="8"/>
        <v>8404.9143749999985</v>
      </c>
      <c r="IW165" s="107">
        <v>3</v>
      </c>
    </row>
    <row r="166" spans="1:257" s="9" customFormat="1" ht="20" customHeight="1">
      <c r="A166" s="119"/>
      <c r="B166" s="21" t="s">
        <v>320</v>
      </c>
      <c r="C166" s="22" t="s">
        <v>321</v>
      </c>
      <c r="D166" s="54">
        <v>103.32164699999998</v>
      </c>
      <c r="E166" s="56" t="s">
        <v>7</v>
      </c>
      <c r="F166" s="24">
        <f t="shared" si="8"/>
        <v>8369.0534069999994</v>
      </c>
      <c r="IW166" s="107">
        <v>3</v>
      </c>
    </row>
    <row r="167" spans="1:257" s="9" customFormat="1" ht="20" customHeight="1">
      <c r="A167" s="119"/>
      <c r="B167" s="21" t="s">
        <v>322</v>
      </c>
      <c r="C167" s="22" t="s">
        <v>323</v>
      </c>
      <c r="D167" s="54">
        <v>69.951024000000004</v>
      </c>
      <c r="E167" s="56" t="s">
        <v>7</v>
      </c>
      <c r="F167" s="24">
        <f t="shared" si="8"/>
        <v>5666.0329440000005</v>
      </c>
      <c r="IW167" s="107">
        <v>3</v>
      </c>
    </row>
    <row r="168" spans="1:257" s="9" customFormat="1" ht="20" customHeight="1">
      <c r="A168" s="119"/>
      <c r="B168" s="21" t="s">
        <v>324</v>
      </c>
      <c r="C168" s="22" t="s">
        <v>325</v>
      </c>
      <c r="D168" s="54">
        <v>104.48380800000001</v>
      </c>
      <c r="E168" s="56" t="s">
        <v>7</v>
      </c>
      <c r="F168" s="24">
        <f t="shared" si="8"/>
        <v>8463.1884480000008</v>
      </c>
      <c r="IW168" s="107">
        <v>3</v>
      </c>
    </row>
    <row r="169" spans="1:257" s="9" customFormat="1" ht="20" customHeight="1">
      <c r="A169" s="119"/>
      <c r="B169" s="21" t="s">
        <v>326</v>
      </c>
      <c r="C169" s="22" t="s">
        <v>327</v>
      </c>
      <c r="D169" s="54">
        <v>86.055255000000002</v>
      </c>
      <c r="E169" s="56" t="s">
        <v>7</v>
      </c>
      <c r="F169" s="24">
        <f t="shared" si="8"/>
        <v>6970.4756550000002</v>
      </c>
      <c r="IW169" s="107">
        <v>3</v>
      </c>
    </row>
    <row r="170" spans="1:257" s="9" customFormat="1" ht="20" customHeight="1">
      <c r="A170" s="119"/>
      <c r="B170" s="21" t="s">
        <v>328</v>
      </c>
      <c r="C170" s="22" t="s">
        <v>329</v>
      </c>
      <c r="D170" s="54">
        <v>144.32932799999995</v>
      </c>
      <c r="E170" s="56" t="s">
        <v>7</v>
      </c>
      <c r="F170" s="24">
        <f t="shared" si="8"/>
        <v>11690.675567999995</v>
      </c>
      <c r="IW170" s="107">
        <v>2</v>
      </c>
    </row>
    <row r="171" spans="1:257" s="9" customFormat="1" ht="20" customHeight="1">
      <c r="A171" s="119"/>
      <c r="B171" s="21" t="s">
        <v>330</v>
      </c>
      <c r="C171" s="22" t="s">
        <v>331</v>
      </c>
      <c r="D171" s="54">
        <v>144.44000999999997</v>
      </c>
      <c r="E171" s="56" t="s">
        <v>7</v>
      </c>
      <c r="F171" s="24">
        <f t="shared" si="8"/>
        <v>11699.640809999997</v>
      </c>
      <c r="IW171" s="107">
        <v>2</v>
      </c>
    </row>
    <row r="172" spans="1:257" s="9" customFormat="1" ht="20" customHeight="1">
      <c r="A172" s="119"/>
      <c r="B172" s="21" t="s">
        <v>332</v>
      </c>
      <c r="C172" s="22" t="s">
        <v>333</v>
      </c>
      <c r="D172" s="54">
        <v>144.82739699999999</v>
      </c>
      <c r="E172" s="56" t="s">
        <v>7</v>
      </c>
      <c r="F172" s="24">
        <f t="shared" si="8"/>
        <v>11731.019156999997</v>
      </c>
      <c r="IW172" s="107">
        <v>2</v>
      </c>
    </row>
    <row r="173" spans="1:257" s="9" customFormat="1" ht="20" customHeight="1">
      <c r="A173" s="119"/>
      <c r="B173" s="21" t="s">
        <v>334</v>
      </c>
      <c r="C173" s="22" t="s">
        <v>335</v>
      </c>
      <c r="D173" s="54">
        <v>136.02817799999997</v>
      </c>
      <c r="E173" s="56" t="s">
        <v>7</v>
      </c>
      <c r="F173" s="24">
        <f t="shared" si="8"/>
        <v>11018.282417999997</v>
      </c>
      <c r="IW173" s="107">
        <v>2</v>
      </c>
    </row>
    <row r="174" spans="1:257" s="9" customFormat="1" ht="20" customHeight="1">
      <c r="A174" s="119"/>
      <c r="B174" s="21" t="s">
        <v>336</v>
      </c>
      <c r="C174" s="22" t="s">
        <v>337</v>
      </c>
      <c r="D174" s="54">
        <v>122.524974</v>
      </c>
      <c r="E174" s="56" t="s">
        <v>7</v>
      </c>
      <c r="F174" s="24">
        <f t="shared" si="8"/>
        <v>9924.5228939999997</v>
      </c>
      <c r="IW174" s="107">
        <v>2</v>
      </c>
    </row>
    <row r="175" spans="1:257" s="8" customFormat="1" ht="30" customHeight="1">
      <c r="A175" s="18" t="s">
        <v>2</v>
      </c>
      <c r="B175" s="18" t="s">
        <v>3</v>
      </c>
      <c r="C175" s="19" t="s">
        <v>16</v>
      </c>
      <c r="D175" s="57" t="s">
        <v>27</v>
      </c>
      <c r="E175" s="27" t="s">
        <v>4</v>
      </c>
      <c r="F175" s="27" t="s">
        <v>5</v>
      </c>
      <c r="IW175" s="105" t="s">
        <v>758</v>
      </c>
    </row>
    <row r="176" spans="1:257" s="9" customFormat="1" ht="20" customHeight="1">
      <c r="A176" s="143"/>
      <c r="B176" s="34" t="s">
        <v>338</v>
      </c>
      <c r="C176" s="35" t="s">
        <v>339</v>
      </c>
      <c r="D176" s="54">
        <v>0.44272800000000001</v>
      </c>
      <c r="E176" s="56" t="s">
        <v>7</v>
      </c>
      <c r="F176" s="24">
        <f t="shared" ref="F176:F190" si="9">D176*$F$4*(100-$B$4)/100</f>
        <v>35.860968</v>
      </c>
      <c r="IW176" s="106">
        <v>490</v>
      </c>
    </row>
    <row r="177" spans="1:257" s="9" customFormat="1" ht="20" customHeight="1">
      <c r="A177" s="143"/>
      <c r="B177" s="34" t="s">
        <v>340</v>
      </c>
      <c r="C177" s="35" t="s">
        <v>341</v>
      </c>
      <c r="D177" s="54">
        <v>0.6640919999999999</v>
      </c>
      <c r="E177" s="56" t="s">
        <v>7</v>
      </c>
      <c r="F177" s="24">
        <f t="shared" si="9"/>
        <v>53.791451999999992</v>
      </c>
      <c r="IW177" s="106">
        <v>320</v>
      </c>
    </row>
    <row r="178" spans="1:257" s="9" customFormat="1" ht="20" customHeight="1">
      <c r="A178" s="143"/>
      <c r="B178" s="34" t="s">
        <v>342</v>
      </c>
      <c r="C178" s="35" t="s">
        <v>343</v>
      </c>
      <c r="D178" s="54">
        <v>1.0514790000000001</v>
      </c>
      <c r="E178" s="56" t="s">
        <v>7</v>
      </c>
      <c r="F178" s="24">
        <f t="shared" si="9"/>
        <v>85.169798999999998</v>
      </c>
      <c r="IW178" s="106">
        <v>196</v>
      </c>
    </row>
    <row r="179" spans="1:257" s="9" customFormat="1" ht="20" customHeight="1">
      <c r="A179" s="143"/>
      <c r="B179" s="34" t="s">
        <v>344</v>
      </c>
      <c r="C179" s="35" t="s">
        <v>345</v>
      </c>
      <c r="D179" s="54">
        <v>1.770912</v>
      </c>
      <c r="E179" s="56" t="s">
        <v>7</v>
      </c>
      <c r="F179" s="24">
        <f t="shared" si="9"/>
        <v>143.443872</v>
      </c>
      <c r="IW179" s="106">
        <v>95</v>
      </c>
    </row>
    <row r="180" spans="1:257" s="9" customFormat="1" ht="20" customHeight="1">
      <c r="A180" s="143"/>
      <c r="B180" s="34" t="s">
        <v>346</v>
      </c>
      <c r="C180" s="35" t="s">
        <v>347</v>
      </c>
      <c r="D180" s="54">
        <v>2.7670499999999998</v>
      </c>
      <c r="E180" s="56" t="s">
        <v>7</v>
      </c>
      <c r="F180" s="24">
        <f t="shared" si="9"/>
        <v>224.13104999999999</v>
      </c>
      <c r="IW180" s="106">
        <v>60</v>
      </c>
    </row>
    <row r="181" spans="1:257" s="9" customFormat="1" ht="20" customHeight="1">
      <c r="A181" s="143"/>
      <c r="B181" s="34" t="s">
        <v>348</v>
      </c>
      <c r="C181" s="35" t="s">
        <v>349</v>
      </c>
      <c r="D181" s="54">
        <v>4.2059160000000002</v>
      </c>
      <c r="E181" s="56" t="s">
        <v>7</v>
      </c>
      <c r="F181" s="24">
        <f t="shared" si="9"/>
        <v>340.67919599999999</v>
      </c>
      <c r="IW181" s="106">
        <v>36</v>
      </c>
    </row>
    <row r="182" spans="1:257" s="9" customFormat="1" ht="20" customHeight="1">
      <c r="A182" s="143"/>
      <c r="B182" s="34" t="s">
        <v>350</v>
      </c>
      <c r="C182" s="35" t="s">
        <v>351</v>
      </c>
      <c r="D182" s="54">
        <v>5.6447820000000002</v>
      </c>
      <c r="E182" s="56" t="s">
        <v>7</v>
      </c>
      <c r="F182" s="24">
        <f t="shared" si="9"/>
        <v>457.22734199999996</v>
      </c>
      <c r="IW182" s="106">
        <v>36</v>
      </c>
    </row>
    <row r="183" spans="1:257" s="9" customFormat="1" ht="20" customHeight="1">
      <c r="A183" s="143"/>
      <c r="B183" s="34" t="s">
        <v>352</v>
      </c>
      <c r="C183" s="35" t="s">
        <v>353</v>
      </c>
      <c r="D183" s="54">
        <v>7.5817170000000003</v>
      </c>
      <c r="E183" s="56" t="s">
        <v>7</v>
      </c>
      <c r="F183" s="24">
        <f t="shared" si="9"/>
        <v>614.11907700000006</v>
      </c>
      <c r="IW183" s="106">
        <v>18</v>
      </c>
    </row>
    <row r="184" spans="1:257" s="9" customFormat="1" ht="20" customHeight="1">
      <c r="A184" s="143"/>
      <c r="B184" s="34" t="s">
        <v>354</v>
      </c>
      <c r="C184" s="35" t="s">
        <v>355</v>
      </c>
      <c r="D184" s="54">
        <v>17.543096999999999</v>
      </c>
      <c r="E184" s="56" t="s">
        <v>7</v>
      </c>
      <c r="F184" s="24">
        <f t="shared" si="9"/>
        <v>1420.990857</v>
      </c>
      <c r="IW184" s="106">
        <v>12</v>
      </c>
    </row>
    <row r="185" spans="1:257" s="9" customFormat="1" ht="20" customHeight="1">
      <c r="A185" s="143"/>
      <c r="B185" s="34" t="s">
        <v>356</v>
      </c>
      <c r="C185" s="35" t="s">
        <v>357</v>
      </c>
      <c r="D185" s="54">
        <v>25.124813999999997</v>
      </c>
      <c r="E185" s="56" t="s">
        <v>7</v>
      </c>
      <c r="F185" s="24">
        <f t="shared" si="9"/>
        <v>2035.1099339999998</v>
      </c>
      <c r="IW185" s="106">
        <v>12</v>
      </c>
    </row>
    <row r="186" spans="1:257" s="9" customFormat="1" ht="20" customHeight="1">
      <c r="A186" s="143"/>
      <c r="B186" s="34" t="s">
        <v>358</v>
      </c>
      <c r="C186" s="35" t="s">
        <v>359</v>
      </c>
      <c r="D186" s="54">
        <v>32.097779999999993</v>
      </c>
      <c r="E186" s="56" t="s">
        <v>7</v>
      </c>
      <c r="F186" s="24">
        <f t="shared" si="9"/>
        <v>2599.9201799999996</v>
      </c>
      <c r="IW186" s="106">
        <v>8</v>
      </c>
    </row>
    <row r="187" spans="1:257" s="9" customFormat="1" ht="20" customHeight="1">
      <c r="A187" s="143"/>
      <c r="B187" s="34" t="s">
        <v>360</v>
      </c>
      <c r="C187" s="35" t="s">
        <v>361</v>
      </c>
      <c r="D187" s="54">
        <v>61.151804999999996</v>
      </c>
      <c r="E187" s="56" t="s">
        <v>7</v>
      </c>
      <c r="F187" s="24">
        <f t="shared" si="9"/>
        <v>4953.2962049999996</v>
      </c>
      <c r="IW187" s="106">
        <v>4</v>
      </c>
    </row>
    <row r="188" spans="1:257" s="9" customFormat="1" ht="20" customHeight="1">
      <c r="A188" s="143"/>
      <c r="B188" s="34" t="s">
        <v>362</v>
      </c>
      <c r="C188" s="35" t="s">
        <v>363</v>
      </c>
      <c r="D188" s="54">
        <v>63.808172999999989</v>
      </c>
      <c r="E188" s="56" t="s">
        <v>7</v>
      </c>
      <c r="F188" s="24">
        <f t="shared" si="9"/>
        <v>5168.4620129999994</v>
      </c>
      <c r="IW188" s="106">
        <v>4</v>
      </c>
    </row>
    <row r="189" spans="1:257" s="9" customFormat="1" ht="20" customHeight="1">
      <c r="A189" s="143"/>
      <c r="B189" s="34" t="s">
        <v>364</v>
      </c>
      <c r="C189" s="35" t="s">
        <v>365</v>
      </c>
      <c r="D189" s="54">
        <v>123.85315799999999</v>
      </c>
      <c r="E189" s="56" t="s">
        <v>7</v>
      </c>
      <c r="F189" s="24">
        <f t="shared" si="9"/>
        <v>10032.105797999999</v>
      </c>
      <c r="IW189" s="106">
        <v>2</v>
      </c>
    </row>
    <row r="190" spans="1:257" s="9" customFormat="1" ht="20" customHeight="1">
      <c r="A190" s="143"/>
      <c r="B190" s="34" t="s">
        <v>366</v>
      </c>
      <c r="C190" s="35" t="s">
        <v>367</v>
      </c>
      <c r="D190" s="54">
        <v>183.06802799999997</v>
      </c>
      <c r="E190" s="56" t="s">
        <v>7</v>
      </c>
      <c r="F190" s="24">
        <f t="shared" si="9"/>
        <v>14828.510267999998</v>
      </c>
      <c r="IW190" s="106">
        <v>2</v>
      </c>
    </row>
    <row r="191" spans="1:257" s="8" customFormat="1" ht="30" customHeight="1">
      <c r="A191" s="17" t="s">
        <v>2</v>
      </c>
      <c r="B191" s="18" t="s">
        <v>3</v>
      </c>
      <c r="C191" s="19" t="s">
        <v>17</v>
      </c>
      <c r="D191" s="57" t="s">
        <v>27</v>
      </c>
      <c r="E191" s="27" t="s">
        <v>4</v>
      </c>
      <c r="F191" s="27" t="s">
        <v>5</v>
      </c>
      <c r="IW191" s="105" t="s">
        <v>758</v>
      </c>
    </row>
    <row r="192" spans="1:257" s="9" customFormat="1" ht="20" customHeight="1">
      <c r="A192" s="132"/>
      <c r="B192" s="21" t="s">
        <v>368</v>
      </c>
      <c r="C192" s="30" t="s">
        <v>369</v>
      </c>
      <c r="D192" s="54">
        <v>4.2612569999999996</v>
      </c>
      <c r="E192" s="56" t="s">
        <v>7</v>
      </c>
      <c r="F192" s="24">
        <f t="shared" ref="F192:F200" si="10">D192*$F$4*(100-$B$4)/100</f>
        <v>345.16181699999999</v>
      </c>
      <c r="IW192" s="107">
        <v>36</v>
      </c>
    </row>
    <row r="193" spans="1:257" s="9" customFormat="1" ht="20" customHeight="1">
      <c r="A193" s="140"/>
      <c r="B193" s="21" t="s">
        <v>370</v>
      </c>
      <c r="C193" s="30" t="s">
        <v>371</v>
      </c>
      <c r="D193" s="54">
        <v>7.9137629999999994</v>
      </c>
      <c r="E193" s="56" t="s">
        <v>7</v>
      </c>
      <c r="F193" s="24">
        <f t="shared" si="10"/>
        <v>641.01480299999992</v>
      </c>
      <c r="IW193" s="107">
        <v>24</v>
      </c>
    </row>
    <row r="194" spans="1:257" s="9" customFormat="1" ht="20" customHeight="1">
      <c r="A194" s="140"/>
      <c r="B194" s="21" t="s">
        <v>372</v>
      </c>
      <c r="C194" s="30" t="s">
        <v>373</v>
      </c>
      <c r="D194" s="54">
        <v>12.064337999999999</v>
      </c>
      <c r="E194" s="56" t="s">
        <v>7</v>
      </c>
      <c r="F194" s="24">
        <f t="shared" si="10"/>
        <v>977.21137799999997</v>
      </c>
      <c r="IW194" s="107">
        <f>4*3*2</f>
        <v>24</v>
      </c>
    </row>
    <row r="195" spans="1:257" s="9" customFormat="1" ht="20" customHeight="1">
      <c r="A195" s="140"/>
      <c r="B195" s="21" t="s">
        <v>374</v>
      </c>
      <c r="C195" s="30" t="s">
        <v>375</v>
      </c>
      <c r="D195" s="54">
        <v>18.207189</v>
      </c>
      <c r="E195" s="56" t="s">
        <v>7</v>
      </c>
      <c r="F195" s="24">
        <f t="shared" si="10"/>
        <v>1474.7823089999999</v>
      </c>
      <c r="IW195" s="107">
        <v>12</v>
      </c>
    </row>
    <row r="196" spans="1:257" s="9" customFormat="1" ht="20" customHeight="1">
      <c r="A196" s="140"/>
      <c r="B196" s="21" t="s">
        <v>376</v>
      </c>
      <c r="C196" s="30" t="s">
        <v>377</v>
      </c>
      <c r="D196" s="54">
        <v>26.785043999999999</v>
      </c>
      <c r="E196" s="56" t="s">
        <v>7</v>
      </c>
      <c r="F196" s="24">
        <f t="shared" si="10"/>
        <v>2169.5885640000001</v>
      </c>
      <c r="IW196" s="107">
        <v>8</v>
      </c>
    </row>
    <row r="197" spans="1:257" s="9" customFormat="1" ht="20" customHeight="1">
      <c r="A197" s="140"/>
      <c r="B197" s="21" t="s">
        <v>378</v>
      </c>
      <c r="C197" s="30" t="s">
        <v>379</v>
      </c>
      <c r="D197" s="54">
        <v>40.730975999999998</v>
      </c>
      <c r="E197" s="56" t="s">
        <v>7</v>
      </c>
      <c r="F197" s="24">
        <f t="shared" si="10"/>
        <v>3299.2090559999992</v>
      </c>
      <c r="IW197" s="107">
        <v>3</v>
      </c>
    </row>
    <row r="198" spans="1:257" s="9" customFormat="1" ht="20" customHeight="1">
      <c r="A198" s="140"/>
      <c r="B198" s="21" t="s">
        <v>380</v>
      </c>
      <c r="C198" s="30" t="s">
        <v>381</v>
      </c>
      <c r="D198" s="54">
        <v>54.400202999999991</v>
      </c>
      <c r="E198" s="56" t="s">
        <v>7</v>
      </c>
      <c r="F198" s="24">
        <f t="shared" si="10"/>
        <v>4406.4164429999992</v>
      </c>
      <c r="IW198" s="107">
        <v>2</v>
      </c>
    </row>
    <row r="199" spans="1:257" s="9" customFormat="1" ht="20" customHeight="1">
      <c r="A199" s="140"/>
      <c r="B199" s="21" t="s">
        <v>382</v>
      </c>
      <c r="C199" s="30" t="s">
        <v>383</v>
      </c>
      <c r="D199" s="54">
        <v>83.066840999999997</v>
      </c>
      <c r="E199" s="56" t="s">
        <v>7</v>
      </c>
      <c r="F199" s="24">
        <f t="shared" si="10"/>
        <v>6728.4141209999998</v>
      </c>
      <c r="IW199" s="107">
        <v>3</v>
      </c>
    </row>
    <row r="200" spans="1:257" s="9" customFormat="1" ht="20" customHeight="1">
      <c r="A200" s="140"/>
      <c r="B200" s="21" t="s">
        <v>384</v>
      </c>
      <c r="C200" s="30" t="s">
        <v>385</v>
      </c>
      <c r="D200" s="54">
        <v>150.859566</v>
      </c>
      <c r="E200" s="56" t="s">
        <v>7</v>
      </c>
      <c r="F200" s="24">
        <f t="shared" si="10"/>
        <v>12219.624846000001</v>
      </c>
      <c r="IW200" s="107">
        <v>2</v>
      </c>
    </row>
    <row r="201" spans="1:257" s="9" customFormat="1" ht="20" customHeight="1">
      <c r="A201" s="141"/>
      <c r="B201" s="21" t="s">
        <v>386</v>
      </c>
      <c r="C201" s="30" t="s">
        <v>387</v>
      </c>
      <c r="D201" s="54">
        <v>205.536474</v>
      </c>
      <c r="E201" s="56" t="s">
        <v>7</v>
      </c>
      <c r="F201" s="24">
        <f t="shared" ref="F201:F204" si="11">D201*$F$4*(100-$B$4)/100</f>
        <v>16648.454394</v>
      </c>
      <c r="IW201" s="107">
        <v>2</v>
      </c>
    </row>
    <row r="202" spans="1:257" s="9" customFormat="1" ht="20" customHeight="1">
      <c r="A202" s="141"/>
      <c r="B202" s="21" t="s">
        <v>388</v>
      </c>
      <c r="C202" s="30" t="s">
        <v>389</v>
      </c>
      <c r="D202" s="54">
        <v>293.14127699999995</v>
      </c>
      <c r="E202" s="56" t="s">
        <v>7</v>
      </c>
      <c r="F202" s="24">
        <f t="shared" si="11"/>
        <v>23744.443436999994</v>
      </c>
      <c r="IW202" s="107">
        <v>1</v>
      </c>
    </row>
    <row r="203" spans="1:257" s="9" customFormat="1" ht="20" customHeight="1">
      <c r="A203" s="141"/>
      <c r="B203" s="21" t="s">
        <v>390</v>
      </c>
      <c r="C203" s="30" t="s">
        <v>391</v>
      </c>
      <c r="D203" s="54">
        <v>307.30857300000002</v>
      </c>
      <c r="E203" s="56" t="s">
        <v>7</v>
      </c>
      <c r="F203" s="24">
        <f t="shared" si="11"/>
        <v>24891.994413</v>
      </c>
      <c r="IW203" s="107">
        <v>1</v>
      </c>
    </row>
    <row r="204" spans="1:257" s="9" customFormat="1" ht="20" customHeight="1">
      <c r="A204" s="134"/>
      <c r="B204" s="21" t="s">
        <v>392</v>
      </c>
      <c r="C204" s="30" t="s">
        <v>393</v>
      </c>
      <c r="D204" s="54">
        <v>473.88498299999992</v>
      </c>
      <c r="E204" s="56" t="s">
        <v>7</v>
      </c>
      <c r="F204" s="24">
        <f t="shared" si="11"/>
        <v>38384.68362299999</v>
      </c>
      <c r="IW204" s="107">
        <v>1</v>
      </c>
    </row>
    <row r="205" spans="1:257" s="8" customFormat="1" ht="30" customHeight="1">
      <c r="A205" s="18" t="s">
        <v>2</v>
      </c>
      <c r="B205" s="18" t="s">
        <v>3</v>
      </c>
      <c r="C205" s="19" t="s">
        <v>18</v>
      </c>
      <c r="D205" s="57" t="s">
        <v>27</v>
      </c>
      <c r="E205" s="27" t="s">
        <v>4</v>
      </c>
      <c r="F205" s="27" t="s">
        <v>5</v>
      </c>
      <c r="IW205" s="105" t="s">
        <v>758</v>
      </c>
    </row>
    <row r="206" spans="1:257" s="9" customFormat="1" ht="20" customHeight="1">
      <c r="A206" s="121"/>
      <c r="B206" s="21" t="s">
        <v>394</v>
      </c>
      <c r="C206" s="22" t="s">
        <v>395</v>
      </c>
      <c r="D206" s="54">
        <v>3.4311420000000004</v>
      </c>
      <c r="E206" s="56" t="s">
        <v>7</v>
      </c>
      <c r="F206" s="24">
        <f t="shared" ref="F206:F210" si="12">D206*$F$4*(100-$B$4)/100</f>
        <v>277.92250200000001</v>
      </c>
      <c r="IW206" s="106">
        <v>82</v>
      </c>
    </row>
    <row r="207" spans="1:257" s="9" customFormat="1" ht="20" customHeight="1">
      <c r="A207" s="121"/>
      <c r="B207" s="21" t="s">
        <v>396</v>
      </c>
      <c r="C207" s="22" t="s">
        <v>397</v>
      </c>
      <c r="D207" s="54">
        <v>4.7593259999999997</v>
      </c>
      <c r="E207" s="56" t="s">
        <v>7</v>
      </c>
      <c r="F207" s="24">
        <f t="shared" si="12"/>
        <v>385.50540599999999</v>
      </c>
      <c r="IW207" s="106">
        <v>40</v>
      </c>
    </row>
    <row r="208" spans="1:257" s="9" customFormat="1" ht="20" customHeight="1">
      <c r="A208" s="121"/>
      <c r="B208" s="21" t="s">
        <v>398</v>
      </c>
      <c r="C208" s="22" t="s">
        <v>399</v>
      </c>
      <c r="D208" s="54">
        <v>6.4748969999999986</v>
      </c>
      <c r="E208" s="56" t="s">
        <v>7</v>
      </c>
      <c r="F208" s="24">
        <f t="shared" si="12"/>
        <v>524.46665699999994</v>
      </c>
      <c r="IW208" s="106">
        <v>40</v>
      </c>
    </row>
    <row r="209" spans="1:257" s="9" customFormat="1" ht="20" customHeight="1">
      <c r="A209" s="121"/>
      <c r="B209" s="21" t="s">
        <v>400</v>
      </c>
      <c r="C209" s="22" t="s">
        <v>401</v>
      </c>
      <c r="D209" s="54">
        <v>8.5778549999999996</v>
      </c>
      <c r="E209" s="56" t="s">
        <v>7</v>
      </c>
      <c r="F209" s="24">
        <f t="shared" si="12"/>
        <v>694.80625499999996</v>
      </c>
      <c r="IW209" s="106">
        <v>27</v>
      </c>
    </row>
    <row r="210" spans="1:257" s="9" customFormat="1" ht="20" customHeight="1">
      <c r="A210" s="121"/>
      <c r="B210" s="21" t="s">
        <v>402</v>
      </c>
      <c r="C210" s="22" t="s">
        <v>403</v>
      </c>
      <c r="D210" s="54">
        <v>21.749013000000001</v>
      </c>
      <c r="E210" s="56" t="s">
        <v>7</v>
      </c>
      <c r="F210" s="24">
        <f t="shared" si="12"/>
        <v>1761.6700530000003</v>
      </c>
      <c r="IW210" s="106">
        <v>18</v>
      </c>
    </row>
    <row r="211" spans="1:257" s="8" customFormat="1" ht="30" customHeight="1">
      <c r="A211" s="18" t="s">
        <v>2</v>
      </c>
      <c r="B211" s="18" t="s">
        <v>3</v>
      </c>
      <c r="C211" s="19" t="s">
        <v>425</v>
      </c>
      <c r="D211" s="57" t="s">
        <v>27</v>
      </c>
      <c r="E211" s="27" t="s">
        <v>4</v>
      </c>
      <c r="F211" s="27" t="s">
        <v>5</v>
      </c>
      <c r="IW211" s="105" t="s">
        <v>758</v>
      </c>
    </row>
    <row r="212" spans="1:257" s="9" customFormat="1" ht="20" customHeight="1">
      <c r="A212" s="132"/>
      <c r="B212" s="21" t="s">
        <v>404</v>
      </c>
      <c r="C212" s="22" t="s">
        <v>405</v>
      </c>
      <c r="D212" s="54">
        <v>0.71943299999999999</v>
      </c>
      <c r="E212" s="56" t="s">
        <v>7</v>
      </c>
      <c r="F212" s="24">
        <f t="shared" ref="F212:F216" si="13">D212*$F$4*(100-$B$4)/100</f>
        <v>58.274073000000001</v>
      </c>
      <c r="IW212" s="106">
        <v>280</v>
      </c>
    </row>
    <row r="213" spans="1:257" s="9" customFormat="1" ht="20" customHeight="1">
      <c r="A213" s="141"/>
      <c r="B213" s="21" t="s">
        <v>406</v>
      </c>
      <c r="C213" s="22" t="s">
        <v>407</v>
      </c>
      <c r="D213" s="54">
        <v>1.162161</v>
      </c>
      <c r="E213" s="56" t="s">
        <v>7</v>
      </c>
      <c r="F213" s="24">
        <f t="shared" si="13"/>
        <v>94.135041000000001</v>
      </c>
      <c r="IW213" s="106">
        <v>120</v>
      </c>
    </row>
    <row r="214" spans="1:257" s="9" customFormat="1" ht="20" customHeight="1">
      <c r="A214" s="141"/>
      <c r="B214" s="21" t="s">
        <v>408</v>
      </c>
      <c r="C214" s="22" t="s">
        <v>409</v>
      </c>
      <c r="D214" s="54">
        <v>2.1029580000000001</v>
      </c>
      <c r="E214" s="56" t="s">
        <v>7</v>
      </c>
      <c r="F214" s="24">
        <f t="shared" si="13"/>
        <v>170.339598</v>
      </c>
      <c r="IW214" s="106">
        <v>100</v>
      </c>
    </row>
    <row r="215" spans="1:257" s="9" customFormat="1" ht="20" customHeight="1">
      <c r="A215" s="141"/>
      <c r="B215" s="21" t="s">
        <v>410</v>
      </c>
      <c r="C215" s="22" t="s">
        <v>411</v>
      </c>
      <c r="D215" s="54">
        <v>3.5418240000000001</v>
      </c>
      <c r="E215" s="56" t="s">
        <v>7</v>
      </c>
      <c r="F215" s="24">
        <f t="shared" si="13"/>
        <v>286.887744</v>
      </c>
      <c r="IW215" s="106">
        <v>64</v>
      </c>
    </row>
    <row r="216" spans="1:257" s="9" customFormat="1" ht="20" customHeight="1">
      <c r="A216" s="134"/>
      <c r="B216" s="21" t="s">
        <v>412</v>
      </c>
      <c r="C216" s="22" t="s">
        <v>413</v>
      </c>
      <c r="D216" s="54">
        <v>6.2535329999999991</v>
      </c>
      <c r="E216" s="56" t="s">
        <v>7</v>
      </c>
      <c r="F216" s="24">
        <f t="shared" si="13"/>
        <v>506.53617299999991</v>
      </c>
      <c r="IW216" s="106">
        <v>36</v>
      </c>
    </row>
    <row r="217" spans="1:257" s="8" customFormat="1" ht="30" customHeight="1">
      <c r="A217" s="17" t="s">
        <v>2</v>
      </c>
      <c r="B217" s="18" t="s">
        <v>3</v>
      </c>
      <c r="C217" s="19" t="s">
        <v>424</v>
      </c>
      <c r="D217" s="57" t="s">
        <v>27</v>
      </c>
      <c r="E217" s="27" t="s">
        <v>4</v>
      </c>
      <c r="F217" s="27" t="s">
        <v>5</v>
      </c>
      <c r="IW217" s="105" t="s">
        <v>758</v>
      </c>
    </row>
    <row r="218" spans="1:257" s="9" customFormat="1" ht="20" customHeight="1">
      <c r="A218" s="135"/>
      <c r="B218" s="21" t="s">
        <v>414</v>
      </c>
      <c r="C218" s="22" t="s">
        <v>415</v>
      </c>
      <c r="D218" s="54">
        <v>0.71943299999999999</v>
      </c>
      <c r="E218" s="56" t="s">
        <v>7</v>
      </c>
      <c r="F218" s="24">
        <f t="shared" ref="F218:F222" si="14">D218*$F$4*(100-$B$4)/100</f>
        <v>58.274073000000001</v>
      </c>
      <c r="IW218" s="106">
        <v>270</v>
      </c>
    </row>
    <row r="219" spans="1:257" s="9" customFormat="1" ht="20" customHeight="1">
      <c r="A219" s="135"/>
      <c r="B219" s="21" t="s">
        <v>416</v>
      </c>
      <c r="C219" s="22" t="s">
        <v>417</v>
      </c>
      <c r="D219" s="54">
        <v>1.2728429999999999</v>
      </c>
      <c r="E219" s="56" t="s">
        <v>7</v>
      </c>
      <c r="F219" s="24">
        <f t="shared" si="14"/>
        <v>103.10028299999998</v>
      </c>
      <c r="IW219" s="106">
        <v>175</v>
      </c>
    </row>
    <row r="220" spans="1:257" s="9" customFormat="1" ht="20" customHeight="1">
      <c r="A220" s="135"/>
      <c r="B220" s="21" t="s">
        <v>418</v>
      </c>
      <c r="C220" s="22" t="s">
        <v>419</v>
      </c>
      <c r="D220" s="54">
        <v>2.2136400000000003</v>
      </c>
      <c r="E220" s="56" t="s">
        <v>7</v>
      </c>
      <c r="F220" s="24">
        <f t="shared" si="14"/>
        <v>179.30484000000001</v>
      </c>
      <c r="IW220" s="106">
        <v>125</v>
      </c>
    </row>
    <row r="221" spans="1:257" s="9" customFormat="1" ht="20" customHeight="1">
      <c r="A221" s="135"/>
      <c r="B221" s="21" t="s">
        <v>420</v>
      </c>
      <c r="C221" s="22" t="s">
        <v>421</v>
      </c>
      <c r="D221" s="54">
        <v>3.4311420000000004</v>
      </c>
      <c r="E221" s="56" t="s">
        <v>7</v>
      </c>
      <c r="F221" s="24">
        <f t="shared" si="14"/>
        <v>277.92250200000001</v>
      </c>
      <c r="IW221" s="106">
        <v>64</v>
      </c>
    </row>
    <row r="222" spans="1:257" s="9" customFormat="1" ht="20" customHeight="1">
      <c r="A222" s="135"/>
      <c r="B222" s="21" t="s">
        <v>422</v>
      </c>
      <c r="C222" s="22" t="s">
        <v>423</v>
      </c>
      <c r="D222" s="54">
        <v>4.9806900000000001</v>
      </c>
      <c r="E222" s="56" t="s">
        <v>7</v>
      </c>
      <c r="F222" s="24">
        <f t="shared" si="14"/>
        <v>403.43588999999997</v>
      </c>
      <c r="IW222" s="106">
        <v>36</v>
      </c>
    </row>
    <row r="223" spans="1:257" s="8" customFormat="1" ht="30" customHeight="1">
      <c r="A223" s="36" t="s">
        <v>2</v>
      </c>
      <c r="B223" s="18" t="s">
        <v>3</v>
      </c>
      <c r="C223" s="19" t="s">
        <v>426</v>
      </c>
      <c r="D223" s="57" t="s">
        <v>27</v>
      </c>
      <c r="E223" s="27" t="s">
        <v>4</v>
      </c>
      <c r="F223" s="27" t="s">
        <v>5</v>
      </c>
      <c r="IW223" s="105" t="s">
        <v>758</v>
      </c>
    </row>
    <row r="224" spans="1:257" s="9" customFormat="1" ht="20" customHeight="1">
      <c r="A224" s="132"/>
      <c r="B224" s="21" t="s">
        <v>427</v>
      </c>
      <c r="C224" s="22" t="s">
        <v>428</v>
      </c>
      <c r="D224" s="54">
        <v>31.655051999999998</v>
      </c>
      <c r="E224" s="56" t="s">
        <v>7</v>
      </c>
      <c r="F224" s="24">
        <f t="shared" ref="F224:F228" si="15">D224*$F$4*(100-$B$4)/100</f>
        <v>2564.0592119999997</v>
      </c>
      <c r="IW224" s="107">
        <v>18</v>
      </c>
    </row>
    <row r="225" spans="1:257" s="9" customFormat="1" ht="20" customHeight="1">
      <c r="A225" s="140"/>
      <c r="B225" s="21" t="s">
        <v>429</v>
      </c>
      <c r="C225" s="22" t="s">
        <v>430</v>
      </c>
      <c r="D225" s="54">
        <v>50.913719999999991</v>
      </c>
      <c r="E225" s="56" t="s">
        <v>7</v>
      </c>
      <c r="F225" s="24">
        <f t="shared" si="15"/>
        <v>4124.0113199999996</v>
      </c>
      <c r="IW225" s="107">
        <v>12</v>
      </c>
    </row>
    <row r="226" spans="1:257" s="9" customFormat="1" ht="20" customHeight="1">
      <c r="A226" s="140"/>
      <c r="B226" s="21" t="s">
        <v>431</v>
      </c>
      <c r="C226" s="22" t="s">
        <v>432</v>
      </c>
      <c r="D226" s="54">
        <v>110.07324899999998</v>
      </c>
      <c r="E226" s="56" t="s">
        <v>7</v>
      </c>
      <c r="F226" s="24">
        <f t="shared" si="15"/>
        <v>8915.9331689999981</v>
      </c>
      <c r="IW226" s="107">
        <v>3</v>
      </c>
    </row>
    <row r="227" spans="1:257" s="9" customFormat="1" ht="20" customHeight="1">
      <c r="A227" s="140"/>
      <c r="B227" s="21" t="s">
        <v>433</v>
      </c>
      <c r="C227" s="22" t="s">
        <v>434</v>
      </c>
      <c r="D227" s="54">
        <v>175.76301599999999</v>
      </c>
      <c r="E227" s="56" t="s">
        <v>7</v>
      </c>
      <c r="F227" s="24">
        <f t="shared" si="15"/>
        <v>14236.804295999998</v>
      </c>
      <c r="IW227" s="107">
        <v>2</v>
      </c>
    </row>
    <row r="228" spans="1:257" s="9" customFormat="1" ht="20" customHeight="1">
      <c r="A228" s="140"/>
      <c r="B228" s="21" t="s">
        <v>435</v>
      </c>
      <c r="C228" s="22" t="s">
        <v>436</v>
      </c>
      <c r="D228" s="54">
        <v>257.28030899999999</v>
      </c>
      <c r="E228" s="56" t="s">
        <v>7</v>
      </c>
      <c r="F228" s="24">
        <f t="shared" si="15"/>
        <v>20839.705029000001</v>
      </c>
      <c r="IW228" s="107">
        <v>1</v>
      </c>
    </row>
    <row r="229" spans="1:257" s="8" customFormat="1" ht="30" customHeight="1">
      <c r="A229" s="17" t="s">
        <v>2</v>
      </c>
      <c r="B229" s="17" t="s">
        <v>3</v>
      </c>
      <c r="C229" s="19" t="s">
        <v>19</v>
      </c>
      <c r="D229" s="57" t="s">
        <v>27</v>
      </c>
      <c r="E229" s="20" t="s">
        <v>4</v>
      </c>
      <c r="F229" s="20" t="s">
        <v>5</v>
      </c>
      <c r="IW229" s="105" t="s">
        <v>758</v>
      </c>
    </row>
    <row r="230" spans="1:257" s="9" customFormat="1" ht="20" customHeight="1">
      <c r="A230" s="139"/>
      <c r="B230" s="21" t="s">
        <v>437</v>
      </c>
      <c r="C230" s="22" t="s">
        <v>438</v>
      </c>
      <c r="D230" s="54">
        <v>21.804353999999996</v>
      </c>
      <c r="E230" s="56" t="s">
        <v>7</v>
      </c>
      <c r="F230" s="24">
        <f t="shared" ref="F230:F241" si="16">D230*$F$4*(100-$B$4)/100</f>
        <v>1766.1526739999999</v>
      </c>
      <c r="IW230" s="107">
        <v>18</v>
      </c>
    </row>
    <row r="231" spans="1:257" s="9" customFormat="1" ht="20" customHeight="1">
      <c r="A231" s="139"/>
      <c r="B231" s="21" t="s">
        <v>439</v>
      </c>
      <c r="C231" s="22" t="s">
        <v>440</v>
      </c>
      <c r="D231" s="54">
        <v>34.422101999999995</v>
      </c>
      <c r="E231" s="56" t="s">
        <v>7</v>
      </c>
      <c r="F231" s="24">
        <f t="shared" si="16"/>
        <v>2788.1902619999996</v>
      </c>
      <c r="IW231" s="107">
        <v>12</v>
      </c>
    </row>
    <row r="232" spans="1:257" s="9" customFormat="1" ht="20" customHeight="1">
      <c r="A232" s="139"/>
      <c r="B232" s="21" t="s">
        <v>441</v>
      </c>
      <c r="C232" s="22" t="s">
        <v>442</v>
      </c>
      <c r="D232" s="54">
        <v>74.544326999999996</v>
      </c>
      <c r="E232" s="56" t="s">
        <v>7</v>
      </c>
      <c r="F232" s="24">
        <f t="shared" si="16"/>
        <v>6038.0904869999995</v>
      </c>
      <c r="IW232" s="107">
        <v>3</v>
      </c>
    </row>
    <row r="233" spans="1:257" s="9" customFormat="1" ht="20" customHeight="1">
      <c r="A233" s="139"/>
      <c r="B233" s="21" t="s">
        <v>443</v>
      </c>
      <c r="C233" s="22" t="s">
        <v>444</v>
      </c>
      <c r="D233" s="54">
        <v>111.62279699999999</v>
      </c>
      <c r="E233" s="56" t="s">
        <v>7</v>
      </c>
      <c r="F233" s="24">
        <f t="shared" si="16"/>
        <v>9041.4465569999993</v>
      </c>
      <c r="IW233" s="107">
        <v>2</v>
      </c>
    </row>
    <row r="234" spans="1:257" s="9" customFormat="1" ht="20" customHeight="1">
      <c r="A234" s="139"/>
      <c r="B234" s="21" t="s">
        <v>445</v>
      </c>
      <c r="C234" s="22" t="s">
        <v>446</v>
      </c>
      <c r="D234" s="54">
        <v>191.09247299999998</v>
      </c>
      <c r="E234" s="56" t="s">
        <v>7</v>
      </c>
      <c r="F234" s="24">
        <f t="shared" si="16"/>
        <v>15478.490312999998</v>
      </c>
      <c r="IW234" s="107">
        <v>1</v>
      </c>
    </row>
    <row r="235" spans="1:257" s="9" customFormat="1" ht="30" customHeight="1">
      <c r="A235" s="17" t="s">
        <v>2</v>
      </c>
      <c r="B235" s="37" t="s">
        <v>3</v>
      </c>
      <c r="C235" s="17" t="s">
        <v>482</v>
      </c>
      <c r="D235" s="57" t="s">
        <v>27</v>
      </c>
      <c r="E235" s="27" t="s">
        <v>4</v>
      </c>
      <c r="F235" s="20" t="s">
        <v>5</v>
      </c>
      <c r="IW235" s="105" t="s">
        <v>758</v>
      </c>
    </row>
    <row r="236" spans="1:257" s="9" customFormat="1" ht="20" customHeight="1">
      <c r="A236" s="115"/>
      <c r="B236" s="21" t="s">
        <v>469</v>
      </c>
      <c r="C236" s="22" t="s">
        <v>470</v>
      </c>
      <c r="D236" s="54">
        <v>36.635742</v>
      </c>
      <c r="E236" s="56" t="s">
        <v>7</v>
      </c>
      <c r="F236" s="24">
        <f t="shared" si="16"/>
        <v>2967.4951019999994</v>
      </c>
      <c r="IW236" s="107">
        <v>45</v>
      </c>
    </row>
    <row r="237" spans="1:257" s="9" customFormat="1" ht="20" customHeight="1">
      <c r="A237" s="116"/>
      <c r="B237" s="21" t="s">
        <v>471</v>
      </c>
      <c r="C237" s="22" t="s">
        <v>472</v>
      </c>
      <c r="D237" s="54">
        <v>45.988371000000001</v>
      </c>
      <c r="E237" s="56" t="s">
        <v>7</v>
      </c>
      <c r="F237" s="24">
        <f t="shared" si="16"/>
        <v>3725.058051</v>
      </c>
      <c r="IW237" s="107">
        <v>30</v>
      </c>
    </row>
    <row r="238" spans="1:257" s="9" customFormat="1" ht="20" customHeight="1">
      <c r="A238" s="116"/>
      <c r="B238" s="21" t="s">
        <v>473</v>
      </c>
      <c r="C238" s="22" t="s">
        <v>474</v>
      </c>
      <c r="D238" s="54">
        <v>62.867375999999993</v>
      </c>
      <c r="E238" s="56" t="s">
        <v>7</v>
      </c>
      <c r="F238" s="24">
        <f t="shared" si="16"/>
        <v>5092.2574559999994</v>
      </c>
      <c r="IW238" s="107">
        <v>17</v>
      </c>
    </row>
    <row r="239" spans="1:257" s="9" customFormat="1" ht="20" customHeight="1">
      <c r="A239" s="116"/>
      <c r="B239" s="21" t="s">
        <v>475</v>
      </c>
      <c r="C239" s="22" t="s">
        <v>476</v>
      </c>
      <c r="D239" s="54">
        <v>86.221277999999984</v>
      </c>
      <c r="E239" s="56" t="s">
        <v>7</v>
      </c>
      <c r="F239" s="24">
        <f t="shared" si="16"/>
        <v>6983.9235179999987</v>
      </c>
      <c r="IW239" s="107">
        <v>12</v>
      </c>
    </row>
    <row r="240" spans="1:257" s="9" customFormat="1" ht="20" customHeight="1">
      <c r="A240" s="116"/>
      <c r="B240" s="21" t="s">
        <v>477</v>
      </c>
      <c r="C240" s="22" t="s">
        <v>478</v>
      </c>
      <c r="D240" s="54">
        <v>112.78495799999999</v>
      </c>
      <c r="E240" s="56" t="s">
        <v>7</v>
      </c>
      <c r="F240" s="24">
        <f t="shared" si="16"/>
        <v>9135.5815979999988</v>
      </c>
      <c r="IW240" s="107">
        <v>8</v>
      </c>
    </row>
    <row r="241" spans="1:257" s="9" customFormat="1" ht="20" customHeight="1">
      <c r="A241" s="117"/>
      <c r="B241" s="21" t="s">
        <v>479</v>
      </c>
      <c r="C241" s="22" t="s">
        <v>480</v>
      </c>
      <c r="D241" s="54">
        <v>153.01786499999997</v>
      </c>
      <c r="E241" s="56" t="s">
        <v>7</v>
      </c>
      <c r="F241" s="24">
        <f t="shared" si="16"/>
        <v>12394.447064999998</v>
      </c>
      <c r="IW241" s="107">
        <v>5</v>
      </c>
    </row>
    <row r="242" spans="1:257" s="9" customFormat="1" ht="30" customHeight="1">
      <c r="A242" s="17" t="s">
        <v>2</v>
      </c>
      <c r="B242" s="37" t="s">
        <v>3</v>
      </c>
      <c r="C242" s="17" t="s">
        <v>483</v>
      </c>
      <c r="D242" s="58" t="s">
        <v>27</v>
      </c>
      <c r="E242" s="27" t="s">
        <v>4</v>
      </c>
      <c r="F242" s="27" t="s">
        <v>5</v>
      </c>
      <c r="IW242" s="105" t="s">
        <v>758</v>
      </c>
    </row>
    <row r="243" spans="1:257" s="9" customFormat="1" ht="20" customHeight="1">
      <c r="A243" s="115"/>
      <c r="B243" s="21" t="s">
        <v>484</v>
      </c>
      <c r="C243" s="22" t="s">
        <v>485</v>
      </c>
      <c r="D243" s="54">
        <v>80.078427000000005</v>
      </c>
      <c r="E243" s="56" t="s">
        <v>7</v>
      </c>
      <c r="F243" s="24">
        <f t="shared" ref="F243:F248" si="17">D243*$F$4*(100-$B$4)/100</f>
        <v>6486.3525870000003</v>
      </c>
      <c r="IW243" s="107">
        <v>45</v>
      </c>
    </row>
    <row r="244" spans="1:257" s="9" customFormat="1" ht="20" customHeight="1">
      <c r="A244" s="116"/>
      <c r="B244" s="21" t="s">
        <v>486</v>
      </c>
      <c r="C244" s="22" t="s">
        <v>487</v>
      </c>
      <c r="D244" s="54">
        <v>102.38085000000001</v>
      </c>
      <c r="E244" s="56" t="s">
        <v>7</v>
      </c>
      <c r="F244" s="24">
        <f t="shared" si="17"/>
        <v>8292.8488500000003</v>
      </c>
      <c r="IW244" s="107">
        <v>30</v>
      </c>
    </row>
    <row r="245" spans="1:257" s="9" customFormat="1" ht="20" customHeight="1">
      <c r="A245" s="116"/>
      <c r="B245" s="21" t="s">
        <v>488</v>
      </c>
      <c r="C245" s="22" t="s">
        <v>489</v>
      </c>
      <c r="D245" s="54">
        <v>116.32678199999998</v>
      </c>
      <c r="E245" s="56" t="s">
        <v>7</v>
      </c>
      <c r="F245" s="24">
        <f t="shared" si="17"/>
        <v>9422.4693419999985</v>
      </c>
      <c r="IW245" s="107">
        <v>17</v>
      </c>
    </row>
    <row r="246" spans="1:257" s="9" customFormat="1" ht="20" customHeight="1">
      <c r="A246" s="116"/>
      <c r="B246" s="21" t="s">
        <v>490</v>
      </c>
      <c r="C246" s="22" t="s">
        <v>491</v>
      </c>
      <c r="D246" s="54">
        <v>139.293297</v>
      </c>
      <c r="E246" s="56" t="s">
        <v>7</v>
      </c>
      <c r="F246" s="24">
        <f t="shared" si="17"/>
        <v>11282.757056999999</v>
      </c>
      <c r="IW246" s="107">
        <v>12</v>
      </c>
    </row>
    <row r="247" spans="1:257" s="9" customFormat="1" ht="20" customHeight="1">
      <c r="A247" s="116"/>
      <c r="B247" s="21" t="s">
        <v>492</v>
      </c>
      <c r="C247" s="22" t="s">
        <v>493</v>
      </c>
      <c r="D247" s="54">
        <v>185.89041900000001</v>
      </c>
      <c r="E247" s="56" t="s">
        <v>7</v>
      </c>
      <c r="F247" s="24">
        <f t="shared" si="17"/>
        <v>15057.123939000001</v>
      </c>
      <c r="IW247" s="107">
        <v>8</v>
      </c>
    </row>
    <row r="248" spans="1:257" s="9" customFormat="1" ht="20" customHeight="1">
      <c r="A248" s="117"/>
      <c r="B248" s="21" t="s">
        <v>494</v>
      </c>
      <c r="C248" s="22" t="s">
        <v>495</v>
      </c>
      <c r="D248" s="54">
        <v>260.43474600000002</v>
      </c>
      <c r="E248" s="56" t="s">
        <v>7</v>
      </c>
      <c r="F248" s="24">
        <f t="shared" si="17"/>
        <v>21095.214426000002</v>
      </c>
      <c r="IW248" s="107">
        <v>5</v>
      </c>
    </row>
    <row r="249" spans="1:257" s="8" customFormat="1" ht="30" customHeight="1">
      <c r="A249" s="17" t="s">
        <v>2</v>
      </c>
      <c r="B249" s="38" t="s">
        <v>3</v>
      </c>
      <c r="C249" s="19" t="s">
        <v>481</v>
      </c>
      <c r="D249" s="58" t="s">
        <v>27</v>
      </c>
      <c r="E249" s="27" t="s">
        <v>4</v>
      </c>
      <c r="F249" s="27" t="s">
        <v>5</v>
      </c>
      <c r="IW249" s="105" t="s">
        <v>758</v>
      </c>
    </row>
    <row r="250" spans="1:257" s="9" customFormat="1" ht="20" customHeight="1">
      <c r="A250" s="132"/>
      <c r="B250" s="21" t="s">
        <v>447</v>
      </c>
      <c r="C250" s="22" t="s">
        <v>448</v>
      </c>
      <c r="D250" s="54">
        <v>27.891863999999998</v>
      </c>
      <c r="E250" s="55" t="s">
        <v>7</v>
      </c>
      <c r="F250" s="24">
        <f t="shared" ref="F250:F258" si="18">D250*$F$4*(100-$B$4)/100</f>
        <v>2259.240984</v>
      </c>
      <c r="IW250" s="107">
        <v>6</v>
      </c>
    </row>
    <row r="251" spans="1:257" s="9" customFormat="1" ht="20" customHeight="1">
      <c r="A251" s="140"/>
      <c r="B251" s="21" t="s">
        <v>449</v>
      </c>
      <c r="C251" s="22" t="s">
        <v>450</v>
      </c>
      <c r="D251" s="54">
        <v>30.105504</v>
      </c>
      <c r="E251" s="55" t="s">
        <v>7</v>
      </c>
      <c r="F251" s="24">
        <f t="shared" si="18"/>
        <v>2438.5458239999998</v>
      </c>
      <c r="IW251" s="107">
        <v>6</v>
      </c>
    </row>
    <row r="252" spans="1:257" s="9" customFormat="1" ht="20" customHeight="1">
      <c r="A252" s="140"/>
      <c r="B252" s="21" t="s">
        <v>451</v>
      </c>
      <c r="C252" s="22" t="s">
        <v>452</v>
      </c>
      <c r="D252" s="54">
        <v>35.200000000000003</v>
      </c>
      <c r="E252" s="55" t="s">
        <v>7</v>
      </c>
      <c r="F252" s="24">
        <f t="shared" si="18"/>
        <v>2851.2</v>
      </c>
      <c r="IW252" s="107">
        <v>6</v>
      </c>
    </row>
    <row r="253" spans="1:257" s="9" customFormat="1" ht="20" customHeight="1">
      <c r="A253" s="140"/>
      <c r="B253" s="21" t="s">
        <v>453</v>
      </c>
      <c r="C253" s="22" t="s">
        <v>454</v>
      </c>
      <c r="D253" s="54">
        <v>46.98</v>
      </c>
      <c r="E253" s="55" t="s">
        <v>7</v>
      </c>
      <c r="F253" s="24">
        <f t="shared" si="18"/>
        <v>3805.3799999999992</v>
      </c>
      <c r="IW253" s="107">
        <v>3</v>
      </c>
    </row>
    <row r="254" spans="1:257" s="9" customFormat="1" ht="20" customHeight="1">
      <c r="A254" s="140"/>
      <c r="B254" s="21" t="s">
        <v>455</v>
      </c>
      <c r="C254" s="22" t="s">
        <v>456</v>
      </c>
      <c r="D254" s="54">
        <v>73.382165999999998</v>
      </c>
      <c r="E254" s="55" t="s">
        <v>7</v>
      </c>
      <c r="F254" s="24">
        <f t="shared" si="18"/>
        <v>5943.9554459999999</v>
      </c>
      <c r="IW254" s="107">
        <v>3</v>
      </c>
    </row>
    <row r="255" spans="1:257" s="9" customFormat="1" ht="20" customHeight="1">
      <c r="A255" s="140"/>
      <c r="B255" s="21" t="s">
        <v>457</v>
      </c>
      <c r="C255" s="22" t="s">
        <v>458</v>
      </c>
      <c r="D255" s="54">
        <v>87.715484999999987</v>
      </c>
      <c r="E255" s="55" t="s">
        <v>7</v>
      </c>
      <c r="F255" s="24">
        <f t="shared" si="18"/>
        <v>7104.9542849999989</v>
      </c>
      <c r="IW255" s="107">
        <v>1</v>
      </c>
    </row>
    <row r="256" spans="1:257" s="9" customFormat="1" ht="20" customHeight="1">
      <c r="A256" s="140"/>
      <c r="B256" s="21" t="s">
        <v>459</v>
      </c>
      <c r="C256" s="22" t="s">
        <v>460</v>
      </c>
      <c r="D256" s="54">
        <v>129.49793999999997</v>
      </c>
      <c r="E256" s="55" t="s">
        <v>7</v>
      </c>
      <c r="F256" s="24">
        <f t="shared" si="18"/>
        <v>10489.333139999997</v>
      </c>
      <c r="IW256" s="107">
        <v>1</v>
      </c>
    </row>
    <row r="257" spans="1:257" s="9" customFormat="1" ht="20" customHeight="1">
      <c r="A257" s="140"/>
      <c r="B257" s="21" t="s">
        <v>461</v>
      </c>
      <c r="C257" s="22" t="s">
        <v>462</v>
      </c>
      <c r="D257" s="54">
        <v>359.55047699999994</v>
      </c>
      <c r="E257" s="55" t="s">
        <v>7</v>
      </c>
      <c r="F257" s="24" t="b">
        <f>B4=D257*$F$4*(100-$B$4)/100</f>
        <v>0</v>
      </c>
      <c r="IW257" s="107">
        <v>1</v>
      </c>
    </row>
    <row r="258" spans="1:257" s="9" customFormat="1" ht="20" customHeight="1">
      <c r="A258" s="140"/>
      <c r="B258" s="21" t="s">
        <v>463</v>
      </c>
      <c r="C258" s="22" t="s">
        <v>464</v>
      </c>
      <c r="D258" s="54">
        <v>418.98671099999996</v>
      </c>
      <c r="E258" s="55" t="s">
        <v>7</v>
      </c>
      <c r="F258" s="24">
        <f t="shared" si="18"/>
        <v>33937.923590999999</v>
      </c>
      <c r="IW258" s="107">
        <v>1</v>
      </c>
    </row>
    <row r="259" spans="1:257" s="9" customFormat="1" ht="20" customHeight="1">
      <c r="A259" s="144"/>
      <c r="B259" s="21" t="s">
        <v>465</v>
      </c>
      <c r="C259" s="22" t="s">
        <v>466</v>
      </c>
      <c r="D259" s="54">
        <v>961.99260300000003</v>
      </c>
      <c r="E259" s="56" t="s">
        <v>7</v>
      </c>
      <c r="F259" s="24">
        <f t="shared" ref="F259:F260" si="19">D259*$F$4*(100-$B$4)/100</f>
        <v>77921.400842999996</v>
      </c>
      <c r="IW259" s="107">
        <v>1</v>
      </c>
    </row>
    <row r="260" spans="1:257" s="9" customFormat="1" ht="20" customHeight="1">
      <c r="A260" s="145"/>
      <c r="B260" s="21" t="s">
        <v>467</v>
      </c>
      <c r="C260" s="22" t="s">
        <v>468</v>
      </c>
      <c r="D260" s="54">
        <v>1263.6010529999999</v>
      </c>
      <c r="E260" s="56" t="s">
        <v>7</v>
      </c>
      <c r="F260" s="24">
        <f t="shared" si="19"/>
        <v>102351.68529299999</v>
      </c>
      <c r="IW260" s="107">
        <v>1</v>
      </c>
    </row>
    <row r="261" spans="1:257" s="8" customFormat="1" ht="30" customHeight="1">
      <c r="A261" s="17" t="s">
        <v>2</v>
      </c>
      <c r="B261" s="38" t="s">
        <v>3</v>
      </c>
      <c r="C261" s="19" t="s">
        <v>20</v>
      </c>
      <c r="D261" s="58" t="s">
        <v>27</v>
      </c>
      <c r="E261" s="27" t="s">
        <v>4</v>
      </c>
      <c r="F261" s="27" t="s">
        <v>5</v>
      </c>
      <c r="IW261" s="105" t="s">
        <v>758</v>
      </c>
    </row>
    <row r="262" spans="1:257" s="9" customFormat="1" ht="20" customHeight="1">
      <c r="A262" s="132"/>
      <c r="B262" s="21" t="s">
        <v>496</v>
      </c>
      <c r="C262" s="22" t="s">
        <v>497</v>
      </c>
      <c r="D262" s="54">
        <v>117.98701200000001</v>
      </c>
      <c r="E262" s="56" t="s">
        <v>7</v>
      </c>
      <c r="F262" s="24">
        <f t="shared" ref="F262:F271" si="20">D262*$F$4*(100-$B$4)/100</f>
        <v>9556.9479719999999</v>
      </c>
      <c r="IW262" s="107">
        <v>6</v>
      </c>
    </row>
    <row r="263" spans="1:257" s="9" customFormat="1" ht="20" customHeight="1">
      <c r="A263" s="133"/>
      <c r="B263" s="21" t="s">
        <v>498</v>
      </c>
      <c r="C263" s="22" t="s">
        <v>499</v>
      </c>
      <c r="D263" s="54">
        <v>138.68454599999995</v>
      </c>
      <c r="E263" s="56" t="s">
        <v>7</v>
      </c>
      <c r="F263" s="24">
        <f t="shared" si="20"/>
        <v>11233.448225999997</v>
      </c>
      <c r="IW263" s="107">
        <v>6</v>
      </c>
    </row>
    <row r="264" spans="1:257" s="9" customFormat="1" ht="20" customHeight="1">
      <c r="A264" s="133"/>
      <c r="B264" s="21" t="s">
        <v>500</v>
      </c>
      <c r="C264" s="22" t="s">
        <v>501</v>
      </c>
      <c r="D264" s="54">
        <v>176.48244899999997</v>
      </c>
      <c r="E264" s="56" t="s">
        <v>7</v>
      </c>
      <c r="F264" s="24">
        <f t="shared" si="20"/>
        <v>14295.078368999997</v>
      </c>
      <c r="IW264" s="107">
        <v>3</v>
      </c>
    </row>
    <row r="265" spans="1:257" s="9" customFormat="1" ht="20" customHeight="1">
      <c r="A265" s="133"/>
      <c r="B265" s="21" t="s">
        <v>502</v>
      </c>
      <c r="C265" s="22" t="s">
        <v>503</v>
      </c>
      <c r="D265" s="54">
        <v>197.89941599999995</v>
      </c>
      <c r="E265" s="56" t="s">
        <v>7</v>
      </c>
      <c r="F265" s="24">
        <f t="shared" si="20"/>
        <v>16029.852695999994</v>
      </c>
      <c r="IW265" s="107">
        <v>3</v>
      </c>
    </row>
    <row r="266" spans="1:257" s="9" customFormat="1" ht="20" customHeight="1">
      <c r="A266" s="133"/>
      <c r="B266" s="21" t="s">
        <v>504</v>
      </c>
      <c r="C266" s="22" t="s">
        <v>505</v>
      </c>
      <c r="D266" s="54">
        <v>250.528707</v>
      </c>
      <c r="E266" s="56" t="s">
        <v>7</v>
      </c>
      <c r="F266" s="24">
        <f t="shared" si="20"/>
        <v>20292.825267</v>
      </c>
      <c r="IW266" s="107">
        <v>3</v>
      </c>
    </row>
    <row r="267" spans="1:257" s="9" customFormat="1" ht="20" customHeight="1">
      <c r="A267" s="133"/>
      <c r="B267" s="21" t="s">
        <v>506</v>
      </c>
      <c r="C267" s="22" t="s">
        <v>507</v>
      </c>
      <c r="D267" s="54">
        <v>441.84254399999998</v>
      </c>
      <c r="E267" s="56" t="s">
        <v>7</v>
      </c>
      <c r="F267" s="24">
        <f t="shared" si="20"/>
        <v>35789.246063999999</v>
      </c>
      <c r="IW267" s="107">
        <v>1</v>
      </c>
    </row>
    <row r="268" spans="1:257" s="9" customFormat="1" ht="20" customHeight="1">
      <c r="A268" s="133"/>
      <c r="B268" s="21" t="s">
        <v>508</v>
      </c>
      <c r="C268" s="22" t="s">
        <v>509</v>
      </c>
      <c r="D268" s="54">
        <v>858.33890999999994</v>
      </c>
      <c r="E268" s="56" t="s">
        <v>7</v>
      </c>
      <c r="F268" s="24">
        <f t="shared" si="20"/>
        <v>69525.451709999994</v>
      </c>
      <c r="IW268" s="107">
        <v>1</v>
      </c>
    </row>
    <row r="269" spans="1:257" s="9" customFormat="1" ht="20" customHeight="1">
      <c r="A269" s="133"/>
      <c r="B269" s="21" t="s">
        <v>510</v>
      </c>
      <c r="C269" s="22" t="s">
        <v>511</v>
      </c>
      <c r="D269" s="64">
        <v>1462.4945</v>
      </c>
      <c r="E269" s="56" t="s">
        <v>7</v>
      </c>
      <c r="F269" s="24">
        <f t="shared" si="20"/>
        <v>118462.0545</v>
      </c>
      <c r="IW269" s="107">
        <v>1</v>
      </c>
    </row>
    <row r="270" spans="1:257" s="9" customFormat="1" ht="20" customHeight="1">
      <c r="A270" s="133"/>
      <c r="B270" s="21" t="s">
        <v>512</v>
      </c>
      <c r="C270" s="22" t="s">
        <v>513</v>
      </c>
      <c r="D270" s="54">
        <v>1583.970102</v>
      </c>
      <c r="E270" s="56" t="s">
        <v>7</v>
      </c>
      <c r="F270" s="24">
        <f t="shared" si="20"/>
        <v>128301.578262</v>
      </c>
      <c r="IW270" s="107">
        <v>1</v>
      </c>
    </row>
    <row r="271" spans="1:257" s="9" customFormat="1" ht="20" customHeight="1">
      <c r="A271" s="133"/>
      <c r="B271" s="21" t="s">
        <v>514</v>
      </c>
      <c r="C271" s="22" t="s">
        <v>515</v>
      </c>
      <c r="D271" s="54">
        <v>3199.1525280000001</v>
      </c>
      <c r="E271" s="56" t="s">
        <v>7</v>
      </c>
      <c r="F271" s="24">
        <f t="shared" si="20"/>
        <v>259131.35476800002</v>
      </c>
      <c r="IW271" s="107">
        <v>1</v>
      </c>
    </row>
    <row r="272" spans="1:257" s="9" customFormat="1" ht="20" customHeight="1">
      <c r="A272" s="134"/>
      <c r="B272" s="21" t="s">
        <v>516</v>
      </c>
      <c r="C272" s="22" t="s">
        <v>517</v>
      </c>
      <c r="D272" s="54">
        <v>4127.6638259999991</v>
      </c>
      <c r="E272" s="56" t="s">
        <v>7</v>
      </c>
      <c r="F272" s="24">
        <f t="shared" ref="F272" si="21">D272*$F$4*(100-$B$4)/100</f>
        <v>334340.76990599994</v>
      </c>
      <c r="IW272" s="107">
        <v>1</v>
      </c>
    </row>
    <row r="273" spans="1:257" s="9" customFormat="1" ht="30" customHeight="1">
      <c r="A273" s="17" t="s">
        <v>2</v>
      </c>
      <c r="B273" s="18" t="s">
        <v>3</v>
      </c>
      <c r="C273" s="31" t="s">
        <v>536</v>
      </c>
      <c r="D273" s="58" t="s">
        <v>27</v>
      </c>
      <c r="E273" s="27" t="s">
        <v>4</v>
      </c>
      <c r="F273" s="27" t="s">
        <v>5</v>
      </c>
      <c r="IW273" s="105" t="s">
        <v>758</v>
      </c>
    </row>
    <row r="274" spans="1:257" s="9" customFormat="1" ht="20" customHeight="1">
      <c r="A274" s="135"/>
      <c r="B274" s="40" t="s">
        <v>518</v>
      </c>
      <c r="C274" s="41" t="s">
        <v>519</v>
      </c>
      <c r="D274" s="54">
        <v>17.875142999999998</v>
      </c>
      <c r="E274" s="56" t="s">
        <v>7</v>
      </c>
      <c r="F274" s="24">
        <f t="shared" ref="F274:F282" si="22">D274*$F$4*(100-$B$4)/100</f>
        <v>1447.8865829999997</v>
      </c>
      <c r="IW274" s="107">
        <v>96</v>
      </c>
    </row>
    <row r="275" spans="1:257" s="8" customFormat="1" ht="20" customHeight="1">
      <c r="A275" s="135"/>
      <c r="B275" s="40" t="s">
        <v>520</v>
      </c>
      <c r="C275" s="41" t="s">
        <v>521</v>
      </c>
      <c r="D275" s="54">
        <v>23.685948</v>
      </c>
      <c r="E275" s="56" t="s">
        <v>7</v>
      </c>
      <c r="F275" s="24">
        <f t="shared" si="22"/>
        <v>1918.561788</v>
      </c>
      <c r="IW275" s="107">
        <v>48</v>
      </c>
    </row>
    <row r="276" spans="1:257" s="9" customFormat="1" ht="20" customHeight="1">
      <c r="A276" s="135"/>
      <c r="B276" s="40" t="s">
        <v>522</v>
      </c>
      <c r="C276" s="41" t="s">
        <v>523</v>
      </c>
      <c r="D276" s="54">
        <v>30.271526999999999</v>
      </c>
      <c r="E276" s="56" t="s">
        <v>7</v>
      </c>
      <c r="F276" s="24">
        <f t="shared" si="22"/>
        <v>2451.9936870000001</v>
      </c>
      <c r="IW276" s="107">
        <v>36</v>
      </c>
    </row>
    <row r="277" spans="1:257" s="9" customFormat="1" ht="20" customHeight="1">
      <c r="A277" s="135"/>
      <c r="B277" s="40" t="s">
        <v>524</v>
      </c>
      <c r="C277" s="41" t="s">
        <v>525</v>
      </c>
      <c r="D277" s="54">
        <v>58.108049999999999</v>
      </c>
      <c r="E277" s="56" t="s">
        <v>7</v>
      </c>
      <c r="F277" s="24">
        <f t="shared" si="22"/>
        <v>4706.7520500000001</v>
      </c>
      <c r="IW277" s="107">
        <v>24</v>
      </c>
    </row>
    <row r="278" spans="1:257" s="9" customFormat="1" ht="20" customHeight="1">
      <c r="A278" s="135"/>
      <c r="B278" s="40" t="s">
        <v>526</v>
      </c>
      <c r="C278" s="41" t="s">
        <v>527</v>
      </c>
      <c r="D278" s="54">
        <v>70.781138999999982</v>
      </c>
      <c r="E278" s="56" t="s">
        <v>7</v>
      </c>
      <c r="F278" s="24">
        <f t="shared" si="22"/>
        <v>5733.2722589999985</v>
      </c>
      <c r="IW278" s="107">
        <v>12</v>
      </c>
    </row>
    <row r="279" spans="1:257" s="9" customFormat="1" ht="20" customHeight="1">
      <c r="A279" s="135"/>
      <c r="B279" s="40" t="s">
        <v>528</v>
      </c>
      <c r="C279" s="41" t="s">
        <v>529</v>
      </c>
      <c r="D279" s="54">
        <v>87.604803000000004</v>
      </c>
      <c r="E279" s="56" t="s">
        <v>7</v>
      </c>
      <c r="F279" s="24">
        <f t="shared" si="22"/>
        <v>7095.9890430000005</v>
      </c>
      <c r="IW279" s="107">
        <v>10</v>
      </c>
    </row>
    <row r="280" spans="1:257" s="9" customFormat="1" ht="20" customHeight="1">
      <c r="A280" s="135"/>
      <c r="B280" s="40" t="s">
        <v>530</v>
      </c>
      <c r="C280" s="41" t="s">
        <v>531</v>
      </c>
      <c r="D280" s="54">
        <v>244.82858400000001</v>
      </c>
      <c r="E280" s="56" t="s">
        <v>7</v>
      </c>
      <c r="F280" s="24">
        <f t="shared" si="22"/>
        <v>19831.115303999999</v>
      </c>
      <c r="IW280" s="108"/>
    </row>
    <row r="281" spans="1:257" s="9" customFormat="1" ht="20" customHeight="1">
      <c r="A281" s="135"/>
      <c r="B281" s="40" t="s">
        <v>532</v>
      </c>
      <c r="C281" s="41" t="s">
        <v>533</v>
      </c>
      <c r="D281" s="54">
        <v>306.86584499999998</v>
      </c>
      <c r="E281" s="56" t="s">
        <v>7</v>
      </c>
      <c r="F281" s="24">
        <f t="shared" si="22"/>
        <v>24856.133444999999</v>
      </c>
      <c r="IW281" s="108"/>
    </row>
    <row r="282" spans="1:257" s="9" customFormat="1" ht="20" customHeight="1">
      <c r="A282" s="135"/>
      <c r="B282" s="40" t="s">
        <v>534</v>
      </c>
      <c r="C282" s="41" t="s">
        <v>535</v>
      </c>
      <c r="D282" s="54">
        <v>816.11372700000004</v>
      </c>
      <c r="E282" s="56" t="s">
        <v>7</v>
      </c>
      <c r="F282" s="24">
        <f t="shared" si="22"/>
        <v>66105.211886999998</v>
      </c>
      <c r="IW282" s="108"/>
    </row>
    <row r="283" spans="1:257" s="9" customFormat="1" ht="30" customHeight="1">
      <c r="A283" s="17" t="s">
        <v>2</v>
      </c>
      <c r="B283" s="18" t="s">
        <v>3</v>
      </c>
      <c r="C283" s="31" t="s">
        <v>537</v>
      </c>
      <c r="D283" s="58" t="s">
        <v>27</v>
      </c>
      <c r="E283" s="27" t="s">
        <v>4</v>
      </c>
      <c r="F283" s="27" t="s">
        <v>5</v>
      </c>
      <c r="IW283" s="105" t="s">
        <v>758</v>
      </c>
    </row>
    <row r="284" spans="1:257" s="8" customFormat="1" ht="20" customHeight="1">
      <c r="A284" s="135"/>
      <c r="B284" s="39" t="s">
        <v>538</v>
      </c>
      <c r="C284" s="41" t="s">
        <v>539</v>
      </c>
      <c r="D284" s="54">
        <v>21.472307999999998</v>
      </c>
      <c r="E284" s="56" t="s">
        <v>7</v>
      </c>
      <c r="F284" s="24">
        <f t="shared" ref="F284:F292" si="23">D284*$F$4*(100-$B$4)/100</f>
        <v>1739.2569479999997</v>
      </c>
      <c r="IW284" s="107">
        <v>96</v>
      </c>
    </row>
    <row r="285" spans="1:257" s="8" customFormat="1" ht="20" customHeight="1">
      <c r="A285" s="135"/>
      <c r="B285" s="39" t="s">
        <v>540</v>
      </c>
      <c r="C285" s="41" t="s">
        <v>541</v>
      </c>
      <c r="D285" s="54">
        <v>28.445273999999994</v>
      </c>
      <c r="E285" s="56" t="s">
        <v>7</v>
      </c>
      <c r="F285" s="24">
        <f t="shared" si="23"/>
        <v>2304.0671939999997</v>
      </c>
      <c r="IW285" s="107">
        <v>48</v>
      </c>
    </row>
    <row r="286" spans="1:257" s="8" customFormat="1" ht="20" customHeight="1">
      <c r="A286" s="135"/>
      <c r="B286" s="39" t="s">
        <v>542</v>
      </c>
      <c r="C286" s="41" t="s">
        <v>543</v>
      </c>
      <c r="D286" s="54">
        <v>36.303695999999995</v>
      </c>
      <c r="E286" s="56" t="s">
        <v>7</v>
      </c>
      <c r="F286" s="24">
        <f t="shared" si="23"/>
        <v>2940.5993759999997</v>
      </c>
      <c r="IW286" s="107">
        <v>36</v>
      </c>
    </row>
    <row r="287" spans="1:257" s="8" customFormat="1" ht="20" customHeight="1">
      <c r="A287" s="135"/>
      <c r="B287" s="39" t="s">
        <v>544</v>
      </c>
      <c r="C287" s="41" t="s">
        <v>545</v>
      </c>
      <c r="D287" s="54">
        <v>69.729659999999996</v>
      </c>
      <c r="E287" s="56" t="s">
        <v>7</v>
      </c>
      <c r="F287" s="24">
        <f t="shared" si="23"/>
        <v>5648.1024600000001</v>
      </c>
      <c r="IW287" s="107">
        <v>24</v>
      </c>
    </row>
    <row r="288" spans="1:257" s="8" customFormat="1" ht="20" customHeight="1">
      <c r="A288" s="135"/>
      <c r="B288" s="39" t="s">
        <v>546</v>
      </c>
      <c r="C288" s="41" t="s">
        <v>547</v>
      </c>
      <c r="D288" s="54">
        <v>84.948434999999989</v>
      </c>
      <c r="E288" s="56" t="s">
        <v>7</v>
      </c>
      <c r="F288" s="24">
        <f t="shared" si="23"/>
        <v>6880.8232349999998</v>
      </c>
      <c r="IW288" s="107">
        <v>12</v>
      </c>
    </row>
    <row r="289" spans="1:257" s="8" customFormat="1" ht="20" customHeight="1">
      <c r="A289" s="135"/>
      <c r="B289" s="39" t="s">
        <v>548</v>
      </c>
      <c r="C289" s="41" t="s">
        <v>549</v>
      </c>
      <c r="D289" s="63">
        <v>105.09255899999998</v>
      </c>
      <c r="E289" s="56" t="s">
        <v>7</v>
      </c>
      <c r="F289" s="24">
        <f t="shared" si="23"/>
        <v>8512.4972789999993</v>
      </c>
      <c r="IW289" s="107">
        <v>10</v>
      </c>
    </row>
    <row r="290" spans="1:257" s="8" customFormat="1" ht="20" customHeight="1">
      <c r="A290" s="135"/>
      <c r="B290" s="39" t="s">
        <v>550</v>
      </c>
      <c r="C290" s="41" t="s">
        <v>551</v>
      </c>
      <c r="D290" s="63">
        <v>368.239014</v>
      </c>
      <c r="E290" s="56" t="s">
        <v>7</v>
      </c>
      <c r="F290" s="24">
        <f t="shared" si="23"/>
        <v>29827.360134000002</v>
      </c>
      <c r="IW290" s="109"/>
    </row>
    <row r="291" spans="1:257" s="9" customFormat="1" ht="20" customHeight="1">
      <c r="A291" s="135"/>
      <c r="B291" s="39" t="s">
        <v>552</v>
      </c>
      <c r="C291" s="41" t="s">
        <v>553</v>
      </c>
      <c r="D291" s="54">
        <v>368.239014</v>
      </c>
      <c r="E291" s="56" t="s">
        <v>7</v>
      </c>
      <c r="F291" s="24">
        <f t="shared" si="23"/>
        <v>29827.360134000002</v>
      </c>
      <c r="IW291" s="108"/>
    </row>
    <row r="292" spans="1:257" s="9" customFormat="1" ht="20" customHeight="1">
      <c r="A292" s="135"/>
      <c r="B292" s="39" t="s">
        <v>554</v>
      </c>
      <c r="C292" s="41" t="s">
        <v>555</v>
      </c>
      <c r="D292" s="54">
        <v>979.31433600000003</v>
      </c>
      <c r="E292" s="56" t="s">
        <v>7</v>
      </c>
      <c r="F292" s="24">
        <f t="shared" si="23"/>
        <v>79324.461215999996</v>
      </c>
      <c r="IW292" s="108"/>
    </row>
    <row r="293" spans="1:257" s="9" customFormat="1" ht="30" customHeight="1">
      <c r="A293" s="17" t="s">
        <v>2</v>
      </c>
      <c r="B293" s="18" t="s">
        <v>3</v>
      </c>
      <c r="C293" s="31" t="s">
        <v>556</v>
      </c>
      <c r="D293" s="58" t="s">
        <v>27</v>
      </c>
      <c r="E293" s="27" t="s">
        <v>4</v>
      </c>
      <c r="F293" s="27" t="s">
        <v>5</v>
      </c>
      <c r="IW293" s="105" t="s">
        <v>758</v>
      </c>
    </row>
    <row r="294" spans="1:257" s="9" customFormat="1" ht="20" customHeight="1">
      <c r="A294" s="146"/>
      <c r="B294" s="39" t="s">
        <v>557</v>
      </c>
      <c r="C294" s="41" t="s">
        <v>558</v>
      </c>
      <c r="D294" s="54">
        <v>54.455543999999989</v>
      </c>
      <c r="E294" s="55" t="s">
        <v>7</v>
      </c>
      <c r="F294" s="24">
        <f t="shared" ref="F294:F298" si="24">D294*$F$4*(100-$B$4)/100</f>
        <v>4410.8990639999993</v>
      </c>
      <c r="IW294" s="107">
        <v>30</v>
      </c>
    </row>
    <row r="295" spans="1:257" s="9" customFormat="1" ht="20" customHeight="1">
      <c r="A295" s="140"/>
      <c r="B295" s="39" t="s">
        <v>559</v>
      </c>
      <c r="C295" s="41" t="s">
        <v>560</v>
      </c>
      <c r="D295" s="54">
        <v>81.683316000000005</v>
      </c>
      <c r="E295" s="55" t="s">
        <v>7</v>
      </c>
      <c r="F295" s="24">
        <f t="shared" si="24"/>
        <v>6616.3485960000007</v>
      </c>
      <c r="IW295" s="107">
        <v>16</v>
      </c>
    </row>
    <row r="296" spans="1:257" s="9" customFormat="1" ht="20" customHeight="1">
      <c r="A296" s="140"/>
      <c r="B296" s="39" t="s">
        <v>561</v>
      </c>
      <c r="C296" s="41" t="s">
        <v>562</v>
      </c>
      <c r="D296" s="54">
        <v>133.98056099999999</v>
      </c>
      <c r="E296" s="55" t="s">
        <v>7</v>
      </c>
      <c r="F296" s="24">
        <f t="shared" si="24"/>
        <v>10852.425441000001</v>
      </c>
      <c r="IW296" s="107">
        <v>6</v>
      </c>
    </row>
    <row r="297" spans="1:257" s="9" customFormat="1" ht="20" customHeight="1">
      <c r="A297" s="140"/>
      <c r="B297" s="39" t="s">
        <v>563</v>
      </c>
      <c r="C297" s="41" t="s">
        <v>564</v>
      </c>
      <c r="D297" s="54">
        <v>202.93544699999998</v>
      </c>
      <c r="E297" s="55" t="s">
        <v>7</v>
      </c>
      <c r="F297" s="24">
        <f t="shared" si="24"/>
        <v>16437.771206999998</v>
      </c>
      <c r="IW297" s="107">
        <v>2</v>
      </c>
    </row>
    <row r="298" spans="1:257" s="9" customFormat="1" ht="20" customHeight="1">
      <c r="A298" s="140"/>
      <c r="B298" s="39" t="s">
        <v>565</v>
      </c>
      <c r="C298" s="41" t="s">
        <v>566</v>
      </c>
      <c r="D298" s="54">
        <v>288.65865599999989</v>
      </c>
      <c r="E298" s="55" t="s">
        <v>7</v>
      </c>
      <c r="F298" s="24">
        <f t="shared" si="24"/>
        <v>23381.35113599999</v>
      </c>
      <c r="IW298" s="107">
        <v>2</v>
      </c>
    </row>
    <row r="299" spans="1:257" s="9" customFormat="1" ht="30" customHeight="1">
      <c r="A299" s="17" t="s">
        <v>2</v>
      </c>
      <c r="B299" s="17" t="s">
        <v>3</v>
      </c>
      <c r="C299" s="19" t="s">
        <v>22</v>
      </c>
      <c r="D299" s="58" t="s">
        <v>27</v>
      </c>
      <c r="E299" s="20" t="s">
        <v>4</v>
      </c>
      <c r="F299" s="20" t="s">
        <v>5</v>
      </c>
      <c r="IW299" s="105" t="s">
        <v>758</v>
      </c>
    </row>
    <row r="300" spans="1:257" s="9" customFormat="1" ht="20" customHeight="1">
      <c r="A300" s="119"/>
      <c r="B300" s="42" t="s">
        <v>567</v>
      </c>
      <c r="C300" s="41" t="s">
        <v>568</v>
      </c>
      <c r="D300" s="54">
        <v>5.1467130000000001</v>
      </c>
      <c r="E300" s="56" t="s">
        <v>7</v>
      </c>
      <c r="F300" s="24">
        <f t="shared" ref="F300:F303" si="25">D300*$F$4*(100-$B$4)/100</f>
        <v>416.88375300000001</v>
      </c>
      <c r="IW300" s="107">
        <v>48</v>
      </c>
    </row>
    <row r="301" spans="1:257" s="9" customFormat="1" ht="20" customHeight="1">
      <c r="A301" s="119"/>
      <c r="B301" s="42" t="s">
        <v>569</v>
      </c>
      <c r="C301" s="41" t="s">
        <v>570</v>
      </c>
      <c r="D301" s="54">
        <v>6.0875100000000009</v>
      </c>
      <c r="E301" s="56" t="s">
        <v>7</v>
      </c>
      <c r="F301" s="24">
        <f t="shared" si="25"/>
        <v>493.08831000000004</v>
      </c>
      <c r="IW301" s="107">
        <v>36</v>
      </c>
    </row>
    <row r="302" spans="1:257" ht="20" customHeight="1">
      <c r="A302" s="119"/>
      <c r="B302" s="42" t="s">
        <v>571</v>
      </c>
      <c r="C302" s="41" t="s">
        <v>572</v>
      </c>
      <c r="D302" s="54">
        <v>7.6370579999999997</v>
      </c>
      <c r="E302" s="56" t="s">
        <v>7</v>
      </c>
      <c r="F302" s="24">
        <f t="shared" si="25"/>
        <v>618.60169799999994</v>
      </c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IW302" s="107">
        <v>30</v>
      </c>
    </row>
    <row r="303" spans="1:257" ht="20" customHeight="1">
      <c r="A303" s="119"/>
      <c r="B303" s="42" t="s">
        <v>573</v>
      </c>
      <c r="C303" s="41" t="s">
        <v>574</v>
      </c>
      <c r="D303" s="54">
        <v>10.680812999999999</v>
      </c>
      <c r="E303" s="56" t="s">
        <v>7</v>
      </c>
      <c r="F303" s="24">
        <f t="shared" si="25"/>
        <v>865.14585299999987</v>
      </c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IW303" s="107">
        <v>20</v>
      </c>
    </row>
    <row r="304" spans="1:257" ht="30" customHeight="1">
      <c r="A304" s="17" t="s">
        <v>2</v>
      </c>
      <c r="B304" s="17" t="s">
        <v>3</v>
      </c>
      <c r="C304" s="19" t="s">
        <v>23</v>
      </c>
      <c r="D304" s="58" t="s">
        <v>27</v>
      </c>
      <c r="E304" s="20" t="s">
        <v>4</v>
      </c>
      <c r="F304" s="20" t="s">
        <v>5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IW304" s="105" t="s">
        <v>758</v>
      </c>
    </row>
    <row r="305" spans="1:257" ht="20" customHeight="1">
      <c r="A305" s="119"/>
      <c r="B305" s="39" t="s">
        <v>575</v>
      </c>
      <c r="C305" s="41" t="s">
        <v>576</v>
      </c>
      <c r="D305" s="54">
        <v>0.38738700000000004</v>
      </c>
      <c r="E305" s="56" t="s">
        <v>7</v>
      </c>
      <c r="F305" s="24">
        <f t="shared" ref="F305:F310" si="26">D305*$F$4*(100-$B$4)/100</f>
        <v>31.378347000000005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IW305" s="106">
        <v>350</v>
      </c>
    </row>
    <row r="306" spans="1:257" ht="20" customHeight="1">
      <c r="A306" s="119"/>
      <c r="B306" s="39" t="s">
        <v>577</v>
      </c>
      <c r="C306" s="41" t="s">
        <v>578</v>
      </c>
      <c r="D306" s="54">
        <v>0.55341000000000007</v>
      </c>
      <c r="E306" s="56" t="s">
        <v>7</v>
      </c>
      <c r="F306" s="24">
        <f t="shared" si="26"/>
        <v>44.826210000000003</v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IW306" s="106">
        <v>230</v>
      </c>
    </row>
    <row r="307" spans="1:257" ht="20" customHeight="1">
      <c r="A307" s="119"/>
      <c r="B307" s="39" t="s">
        <v>579</v>
      </c>
      <c r="C307" s="41" t="s">
        <v>580</v>
      </c>
      <c r="D307" s="54">
        <v>1.2175019999999999</v>
      </c>
      <c r="E307" s="56" t="s">
        <v>7</v>
      </c>
      <c r="F307" s="24">
        <f t="shared" si="26"/>
        <v>98.617661999999996</v>
      </c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IW307" s="107">
        <v>160</v>
      </c>
    </row>
    <row r="308" spans="1:257" ht="20" customHeight="1">
      <c r="A308" s="119"/>
      <c r="B308" s="39" t="s">
        <v>581</v>
      </c>
      <c r="C308" s="41" t="s">
        <v>582</v>
      </c>
      <c r="D308" s="54">
        <v>1.8262530000000001</v>
      </c>
      <c r="E308" s="56" t="s">
        <v>7</v>
      </c>
      <c r="F308" s="24">
        <f t="shared" si="26"/>
        <v>147.92649300000002</v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IW308" s="107">
        <v>110</v>
      </c>
    </row>
    <row r="309" spans="1:257" ht="20" customHeight="1">
      <c r="A309" s="119"/>
      <c r="B309" s="39" t="s">
        <v>583</v>
      </c>
      <c r="C309" s="41" t="s">
        <v>584</v>
      </c>
      <c r="D309" s="54">
        <v>2.2689809999999997</v>
      </c>
      <c r="E309" s="56" t="s">
        <v>7</v>
      </c>
      <c r="F309" s="24">
        <f t="shared" si="26"/>
        <v>183.78746099999998</v>
      </c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IW309" s="107">
        <v>80</v>
      </c>
    </row>
    <row r="310" spans="1:257" ht="20" customHeight="1">
      <c r="A310" s="119"/>
      <c r="B310" s="39" t="s">
        <v>585</v>
      </c>
      <c r="C310" s="41" t="s">
        <v>586</v>
      </c>
      <c r="D310" s="54">
        <v>4.5379619999999994</v>
      </c>
      <c r="E310" s="56" t="s">
        <v>7</v>
      </c>
      <c r="F310" s="24">
        <f t="shared" si="26"/>
        <v>367.57492199999996</v>
      </c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IW310" s="107">
        <v>36</v>
      </c>
    </row>
    <row r="311" spans="1:257" ht="30" customHeight="1">
      <c r="A311" s="43" t="s">
        <v>2</v>
      </c>
      <c r="B311" s="38" t="s">
        <v>3</v>
      </c>
      <c r="C311" s="44" t="s">
        <v>26</v>
      </c>
      <c r="D311" s="59" t="s">
        <v>21</v>
      </c>
      <c r="E311" s="27" t="s">
        <v>4</v>
      </c>
      <c r="F311" s="27" t="s">
        <v>5</v>
      </c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IW311" s="105" t="s">
        <v>758</v>
      </c>
    </row>
    <row r="312" spans="1:257" s="5" customFormat="1" ht="150" customHeight="1">
      <c r="A312" s="28"/>
      <c r="B312" s="32" t="s">
        <v>754</v>
      </c>
      <c r="C312" s="45" t="s">
        <v>755</v>
      </c>
      <c r="D312" s="46">
        <v>3000</v>
      </c>
      <c r="E312" s="29" t="s">
        <v>7</v>
      </c>
      <c r="F312" s="46">
        <f>D312-B4</f>
        <v>3000</v>
      </c>
      <c r="IW312" s="110">
        <v>12</v>
      </c>
    </row>
    <row r="313" spans="1:257" s="5" customFormat="1" hidden="1">
      <c r="A313" s="6"/>
      <c r="B313" s="6"/>
      <c r="C313" s="7"/>
      <c r="D313" s="10"/>
      <c r="E313" s="6"/>
      <c r="IW313" s="111"/>
    </row>
    <row r="314" spans="1:257" s="5" customFormat="1" hidden="1">
      <c r="A314" s="6"/>
      <c r="B314" s="6"/>
      <c r="C314" s="7"/>
      <c r="D314" s="10"/>
      <c r="E314" s="6"/>
      <c r="IW314" s="111"/>
    </row>
    <row r="315" spans="1:257" s="5" customFormat="1" hidden="1">
      <c r="A315" s="6"/>
      <c r="B315" s="6"/>
      <c r="C315" s="7"/>
      <c r="D315" s="10"/>
      <c r="E315" s="6"/>
      <c r="IW315" s="111"/>
    </row>
    <row r="316" spans="1:257" s="5" customFormat="1" hidden="1">
      <c r="A316" s="6"/>
      <c r="B316" s="6"/>
      <c r="C316" s="7"/>
      <c r="D316" s="10"/>
      <c r="E316" s="6"/>
      <c r="IW316" s="111"/>
    </row>
    <row r="317" spans="1:257" s="5" customFormat="1" hidden="1">
      <c r="A317" s="6"/>
      <c r="B317" s="6"/>
      <c r="C317" s="7"/>
      <c r="D317" s="10"/>
      <c r="E317" s="6"/>
      <c r="IW317" s="111"/>
    </row>
    <row r="318" spans="1:257" s="5" customFormat="1" hidden="1">
      <c r="A318" s="6"/>
      <c r="B318" s="6"/>
      <c r="C318" s="7"/>
      <c r="D318" s="10"/>
      <c r="E318" s="6"/>
      <c r="IW318" s="111"/>
    </row>
    <row r="319" spans="1:257" s="5" customFormat="1" hidden="1">
      <c r="A319" s="6"/>
      <c r="B319" s="6"/>
      <c r="C319" s="7"/>
      <c r="D319" s="10"/>
      <c r="E319" s="6"/>
      <c r="IW319" s="111"/>
    </row>
    <row r="320" spans="1:257" s="5" customFormat="1" hidden="1">
      <c r="A320" s="6"/>
      <c r="B320" s="6"/>
      <c r="C320" s="7"/>
      <c r="D320" s="10"/>
      <c r="E320" s="6"/>
      <c r="IW320" s="111"/>
    </row>
    <row r="321" spans="1:257" s="5" customFormat="1" hidden="1">
      <c r="A321" s="6"/>
      <c r="B321" s="6"/>
      <c r="C321" s="7"/>
      <c r="D321" s="10"/>
      <c r="E321" s="6"/>
      <c r="IW321" s="111"/>
    </row>
    <row r="322" spans="1:257" s="5" customFormat="1" hidden="1">
      <c r="A322" s="6"/>
      <c r="B322" s="6"/>
      <c r="C322" s="7"/>
      <c r="D322" s="10"/>
      <c r="E322" s="6"/>
      <c r="IW322" s="111"/>
    </row>
    <row r="323" spans="1:257" s="5" customFormat="1" hidden="1">
      <c r="A323" s="6"/>
      <c r="B323" s="6"/>
      <c r="C323" s="7"/>
      <c r="D323" s="10"/>
      <c r="E323" s="6"/>
      <c r="IW323" s="111"/>
    </row>
    <row r="324" spans="1:257" s="5" customFormat="1" hidden="1">
      <c r="A324" s="6"/>
      <c r="B324" s="6"/>
      <c r="C324" s="7"/>
      <c r="D324" s="10"/>
      <c r="E324" s="6"/>
      <c r="IW324" s="111"/>
    </row>
    <row r="325" spans="1:257" s="5" customFormat="1" hidden="1">
      <c r="A325" s="6"/>
      <c r="B325" s="6"/>
      <c r="C325" s="7"/>
      <c r="D325" s="10"/>
      <c r="E325" s="6"/>
      <c r="IW325" s="111"/>
    </row>
    <row r="326" spans="1:257" s="5" customFormat="1" hidden="1">
      <c r="A326" s="6"/>
      <c r="B326" s="6"/>
      <c r="C326" s="7"/>
      <c r="D326" s="10"/>
      <c r="E326" s="6"/>
      <c r="IW326" s="111"/>
    </row>
    <row r="327" spans="1:257" s="5" customFormat="1" hidden="1">
      <c r="A327" s="6"/>
      <c r="B327" s="6"/>
      <c r="C327" s="7"/>
      <c r="D327" s="10"/>
      <c r="E327" s="6"/>
      <c r="IW327" s="111"/>
    </row>
    <row r="328" spans="1:257" s="5" customFormat="1" hidden="1">
      <c r="A328" s="6"/>
      <c r="B328" s="6"/>
      <c r="C328" s="7"/>
      <c r="D328" s="10"/>
      <c r="E328" s="6"/>
      <c r="IW328" s="111"/>
    </row>
    <row r="329" spans="1:257" s="5" customFormat="1" hidden="1">
      <c r="A329" s="6"/>
      <c r="B329" s="6"/>
      <c r="C329" s="7"/>
      <c r="D329" s="10"/>
      <c r="E329" s="6"/>
      <c r="IW329" s="111"/>
    </row>
    <row r="330" spans="1:257" s="5" customFormat="1" hidden="1">
      <c r="A330" s="6"/>
      <c r="B330" s="6"/>
      <c r="C330" s="7"/>
      <c r="D330" s="10"/>
      <c r="E330" s="6"/>
      <c r="IW330" s="111"/>
    </row>
    <row r="331" spans="1:257" s="5" customFormat="1" hidden="1">
      <c r="A331" s="6"/>
      <c r="B331" s="6"/>
      <c r="C331" s="7"/>
      <c r="D331" s="10"/>
      <c r="E331" s="6"/>
      <c r="IW331" s="111"/>
    </row>
    <row r="332" spans="1:257" s="5" customFormat="1" hidden="1">
      <c r="A332" s="6"/>
      <c r="B332" s="6"/>
      <c r="C332" s="7"/>
      <c r="D332" s="10"/>
      <c r="E332" s="6"/>
      <c r="IW332" s="111"/>
    </row>
    <row r="333" spans="1:257" s="5" customFormat="1" hidden="1">
      <c r="A333" s="6"/>
      <c r="B333" s="6"/>
      <c r="C333" s="7"/>
      <c r="D333" s="10"/>
      <c r="E333" s="6"/>
      <c r="IW333" s="111"/>
    </row>
    <row r="334" spans="1:257" s="5" customFormat="1" hidden="1">
      <c r="A334" s="6"/>
      <c r="B334" s="6"/>
      <c r="C334" s="7"/>
      <c r="D334" s="10"/>
      <c r="E334" s="6"/>
      <c r="IW334" s="111"/>
    </row>
    <row r="335" spans="1:257" s="5" customFormat="1" hidden="1">
      <c r="A335" s="6"/>
      <c r="B335" s="6"/>
      <c r="C335" s="7"/>
      <c r="D335" s="10"/>
      <c r="E335" s="6"/>
      <c r="IW335" s="111"/>
    </row>
    <row r="336" spans="1:257" s="5" customFormat="1" hidden="1">
      <c r="A336" s="6"/>
      <c r="B336" s="6"/>
      <c r="C336" s="7"/>
      <c r="D336" s="10"/>
      <c r="E336" s="6"/>
      <c r="IW336" s="111"/>
    </row>
    <row r="337" spans="1:257" s="5" customFormat="1" hidden="1">
      <c r="A337" s="6"/>
      <c r="B337" s="6"/>
      <c r="C337" s="7"/>
      <c r="D337" s="10"/>
      <c r="E337" s="6"/>
      <c r="IW337" s="111"/>
    </row>
    <row r="338" spans="1:257" s="5" customFormat="1" hidden="1">
      <c r="A338" s="6"/>
      <c r="B338" s="6"/>
      <c r="C338" s="7"/>
      <c r="D338" s="10"/>
      <c r="E338" s="6"/>
      <c r="IW338" s="111"/>
    </row>
    <row r="339" spans="1:257" s="5" customFormat="1" hidden="1">
      <c r="A339" s="6"/>
      <c r="B339" s="6"/>
      <c r="C339" s="7"/>
      <c r="D339" s="10"/>
      <c r="E339" s="6"/>
      <c r="IW339" s="111"/>
    </row>
    <row r="340" spans="1:257" s="5" customFormat="1" hidden="1">
      <c r="A340" s="6"/>
      <c r="B340" s="6"/>
      <c r="C340" s="7"/>
      <c r="D340" s="10"/>
      <c r="E340" s="6"/>
      <c r="IW340" s="111"/>
    </row>
    <row r="341" spans="1:257" s="5" customFormat="1" hidden="1">
      <c r="A341" s="6"/>
      <c r="B341" s="6"/>
      <c r="C341" s="7"/>
      <c r="D341" s="10"/>
      <c r="E341" s="6"/>
      <c r="IW341" s="111"/>
    </row>
    <row r="342" spans="1:257" s="5" customFormat="1" hidden="1">
      <c r="A342" s="6"/>
      <c r="B342" s="6"/>
      <c r="C342" s="7"/>
      <c r="D342" s="10"/>
      <c r="E342" s="6"/>
      <c r="IW342" s="111"/>
    </row>
    <row r="343" spans="1:257" s="5" customFormat="1" hidden="1">
      <c r="A343" s="6"/>
      <c r="B343" s="6"/>
      <c r="C343" s="7"/>
      <c r="D343" s="10"/>
      <c r="E343" s="6"/>
      <c r="IW343" s="111"/>
    </row>
    <row r="344" spans="1:257" s="5" customFormat="1" hidden="1">
      <c r="A344" s="6"/>
      <c r="B344" s="6"/>
      <c r="C344" s="7"/>
      <c r="D344" s="10"/>
      <c r="E344" s="6"/>
      <c r="IW344" s="111"/>
    </row>
    <row r="345" spans="1:257" s="5" customFormat="1" hidden="1">
      <c r="A345" s="6"/>
      <c r="B345" s="6"/>
      <c r="C345" s="7"/>
      <c r="D345" s="10"/>
      <c r="E345" s="6"/>
      <c r="IW345" s="111"/>
    </row>
    <row r="346" spans="1:257" s="5" customFormat="1" hidden="1">
      <c r="A346" s="6"/>
      <c r="B346" s="6"/>
      <c r="C346" s="7"/>
      <c r="D346" s="10"/>
      <c r="E346" s="6"/>
      <c r="IW346" s="111"/>
    </row>
    <row r="347" spans="1:257" s="5" customFormat="1" hidden="1">
      <c r="A347" s="6"/>
      <c r="B347" s="6"/>
      <c r="C347" s="7"/>
      <c r="D347" s="10"/>
      <c r="E347" s="6"/>
      <c r="IW347" s="111"/>
    </row>
    <row r="348" spans="1:257" s="5" customFormat="1" hidden="1">
      <c r="A348" s="6"/>
      <c r="B348" s="6"/>
      <c r="C348" s="7"/>
      <c r="D348" s="10"/>
      <c r="E348" s="6"/>
      <c r="IW348" s="111"/>
    </row>
    <row r="349" spans="1:257" s="5" customFormat="1" hidden="1">
      <c r="A349" s="6"/>
      <c r="B349" s="6"/>
      <c r="C349" s="7"/>
      <c r="D349" s="10"/>
      <c r="E349" s="6"/>
      <c r="IW349" s="111"/>
    </row>
    <row r="350" spans="1:257" s="5" customFormat="1" hidden="1">
      <c r="A350" s="6"/>
      <c r="B350" s="6"/>
      <c r="C350" s="7"/>
      <c r="D350" s="10"/>
      <c r="E350" s="6"/>
      <c r="IW350" s="111"/>
    </row>
    <row r="351" spans="1:257" s="5" customFormat="1" hidden="1">
      <c r="A351" s="6"/>
      <c r="B351" s="6"/>
      <c r="C351" s="7"/>
      <c r="D351" s="10"/>
      <c r="E351" s="6"/>
      <c r="IW351" s="111"/>
    </row>
    <row r="352" spans="1:257" s="5" customFormat="1" hidden="1">
      <c r="A352" s="6"/>
      <c r="B352" s="6"/>
      <c r="C352" s="7"/>
      <c r="D352" s="10"/>
      <c r="E352" s="6"/>
      <c r="IW352" s="111"/>
    </row>
    <row r="353" spans="1:257" s="5" customFormat="1" hidden="1">
      <c r="A353" s="6"/>
      <c r="B353" s="6"/>
      <c r="C353" s="7"/>
      <c r="D353" s="10"/>
      <c r="E353" s="6"/>
      <c r="IW353" s="111"/>
    </row>
    <row r="354" spans="1:257" s="5" customFormat="1" hidden="1">
      <c r="A354" s="6"/>
      <c r="B354" s="6"/>
      <c r="C354" s="7"/>
      <c r="D354" s="10"/>
      <c r="E354" s="6"/>
      <c r="IW354" s="111"/>
    </row>
    <row r="355" spans="1:257" s="5" customFormat="1" hidden="1">
      <c r="A355" s="6"/>
      <c r="B355" s="6"/>
      <c r="C355" s="7"/>
      <c r="D355" s="10"/>
      <c r="E355" s="6"/>
      <c r="IW355" s="111"/>
    </row>
    <row r="356" spans="1:257" s="5" customFormat="1" hidden="1">
      <c r="A356" s="6"/>
      <c r="B356" s="6"/>
      <c r="C356" s="7"/>
      <c r="D356" s="10"/>
      <c r="E356" s="6"/>
      <c r="IW356" s="111"/>
    </row>
    <row r="357" spans="1:257" s="5" customFormat="1" hidden="1">
      <c r="A357" s="6"/>
      <c r="B357" s="6"/>
      <c r="C357" s="7"/>
      <c r="D357" s="10"/>
      <c r="E357" s="6"/>
      <c r="IW357" s="111"/>
    </row>
    <row r="358" spans="1:257" s="5" customFormat="1" hidden="1">
      <c r="A358" s="6"/>
      <c r="B358" s="6"/>
      <c r="C358" s="7"/>
      <c r="D358" s="10"/>
      <c r="E358" s="6"/>
      <c r="IW358" s="111"/>
    </row>
    <row r="359" spans="1:257" s="5" customFormat="1" hidden="1">
      <c r="A359" s="6"/>
      <c r="B359" s="6"/>
      <c r="C359" s="7"/>
      <c r="D359" s="10"/>
      <c r="E359" s="6"/>
      <c r="IW359" s="111"/>
    </row>
    <row r="360" spans="1:257" s="5" customFormat="1" hidden="1">
      <c r="A360" s="6"/>
      <c r="B360" s="6"/>
      <c r="C360" s="7"/>
      <c r="D360" s="10"/>
      <c r="E360" s="6"/>
      <c r="IW360" s="111"/>
    </row>
    <row r="361" spans="1:257" s="5" customFormat="1" hidden="1">
      <c r="A361" s="6"/>
      <c r="B361" s="6"/>
      <c r="C361" s="7"/>
      <c r="D361" s="10"/>
      <c r="E361" s="6"/>
      <c r="IW361" s="111"/>
    </row>
    <row r="362" spans="1:257" s="5" customFormat="1" hidden="1">
      <c r="A362" s="6"/>
      <c r="B362" s="6"/>
      <c r="C362" s="7"/>
      <c r="D362" s="10"/>
      <c r="E362" s="6"/>
      <c r="IW362" s="111"/>
    </row>
    <row r="363" spans="1:257" s="5" customFormat="1" hidden="1">
      <c r="A363" s="6"/>
      <c r="B363" s="6"/>
      <c r="C363" s="7"/>
      <c r="D363" s="10"/>
      <c r="E363" s="6"/>
      <c r="IW363" s="111"/>
    </row>
    <row r="364" spans="1:257" s="5" customFormat="1" hidden="1">
      <c r="A364" s="6"/>
      <c r="B364" s="6"/>
      <c r="C364" s="7"/>
      <c r="D364" s="10"/>
      <c r="E364" s="6"/>
      <c r="IW364" s="111"/>
    </row>
    <row r="365" spans="1:257" s="5" customFormat="1" hidden="1">
      <c r="A365" s="6"/>
      <c r="B365" s="6"/>
      <c r="C365" s="7"/>
      <c r="D365" s="10"/>
      <c r="E365" s="6"/>
      <c r="IW365" s="111"/>
    </row>
    <row r="366" spans="1:257" s="5" customFormat="1" hidden="1">
      <c r="A366" s="6"/>
      <c r="B366" s="6"/>
      <c r="C366" s="7"/>
      <c r="D366" s="10"/>
      <c r="E366" s="6"/>
      <c r="IW366" s="111"/>
    </row>
    <row r="367" spans="1:257" s="5" customFormat="1" hidden="1">
      <c r="A367" s="6"/>
      <c r="B367" s="6"/>
      <c r="C367" s="7"/>
      <c r="D367" s="10"/>
      <c r="E367" s="6"/>
      <c r="IW367" s="111"/>
    </row>
    <row r="368" spans="1:257" s="5" customFormat="1" hidden="1">
      <c r="A368" s="6"/>
      <c r="B368" s="6"/>
      <c r="C368" s="7"/>
      <c r="D368" s="10"/>
      <c r="E368" s="6"/>
      <c r="IW368" s="111"/>
    </row>
    <row r="369" spans="1:257" s="5" customFormat="1" hidden="1">
      <c r="A369" s="6"/>
      <c r="B369" s="6"/>
      <c r="C369" s="7"/>
      <c r="D369" s="10"/>
      <c r="E369" s="6"/>
      <c r="IW369" s="111"/>
    </row>
    <row r="370" spans="1:257" s="5" customFormat="1" hidden="1">
      <c r="A370" s="6"/>
      <c r="B370" s="6"/>
      <c r="C370" s="7"/>
      <c r="D370" s="10"/>
      <c r="E370" s="6"/>
      <c r="IW370" s="111"/>
    </row>
    <row r="371" spans="1:257" s="5" customFormat="1" hidden="1">
      <c r="A371" s="6"/>
      <c r="B371" s="6"/>
      <c r="C371" s="7"/>
      <c r="D371" s="10"/>
      <c r="E371" s="6"/>
      <c r="IW371" s="111"/>
    </row>
    <row r="372" spans="1:257" s="5" customFormat="1" hidden="1">
      <c r="A372" s="6"/>
      <c r="B372" s="6"/>
      <c r="C372" s="7"/>
      <c r="D372" s="10"/>
      <c r="E372" s="6"/>
      <c r="IW372" s="111"/>
    </row>
    <row r="373" spans="1:257" s="5" customFormat="1" hidden="1">
      <c r="A373" s="6"/>
      <c r="B373" s="6"/>
      <c r="C373" s="7"/>
      <c r="D373" s="10"/>
      <c r="E373" s="6"/>
      <c r="IW373" s="111"/>
    </row>
    <row r="374" spans="1:257" s="5" customFormat="1" hidden="1">
      <c r="A374" s="6"/>
      <c r="B374" s="6"/>
      <c r="C374" s="7"/>
      <c r="D374" s="10"/>
      <c r="E374" s="6"/>
      <c r="IW374" s="111"/>
    </row>
    <row r="375" spans="1:257" s="5" customFormat="1" hidden="1">
      <c r="A375" s="6"/>
      <c r="B375" s="6"/>
      <c r="C375" s="7"/>
      <c r="D375" s="10"/>
      <c r="E375" s="6"/>
      <c r="IW375" s="111"/>
    </row>
    <row r="376" spans="1:257" s="5" customFormat="1" hidden="1">
      <c r="A376" s="6"/>
      <c r="B376" s="6"/>
      <c r="C376" s="7"/>
      <c r="D376" s="10"/>
      <c r="E376" s="6"/>
      <c r="IW376" s="111"/>
    </row>
    <row r="377" spans="1:257" s="5" customFormat="1" hidden="1">
      <c r="A377" s="6"/>
      <c r="B377" s="6"/>
      <c r="C377" s="7"/>
      <c r="D377" s="10"/>
      <c r="E377" s="6"/>
      <c r="IW377" s="111"/>
    </row>
    <row r="378" spans="1:257" s="5" customFormat="1" hidden="1">
      <c r="A378" s="6"/>
      <c r="B378" s="6"/>
      <c r="C378" s="7"/>
      <c r="D378" s="10"/>
      <c r="E378" s="6"/>
      <c r="IW378" s="111"/>
    </row>
    <row r="379" spans="1:257" s="5" customFormat="1" hidden="1">
      <c r="A379" s="6"/>
      <c r="B379" s="6"/>
      <c r="C379" s="7"/>
      <c r="D379" s="10"/>
      <c r="E379" s="6"/>
      <c r="IW379" s="111"/>
    </row>
    <row r="380" spans="1:257" s="5" customFormat="1" hidden="1">
      <c r="A380" s="6"/>
      <c r="B380" s="6"/>
      <c r="C380" s="7"/>
      <c r="D380" s="10"/>
      <c r="E380" s="6"/>
      <c r="IW380" s="111"/>
    </row>
    <row r="381" spans="1:257" s="5" customFormat="1" hidden="1">
      <c r="A381" s="6"/>
      <c r="B381" s="6"/>
      <c r="C381" s="7"/>
      <c r="D381" s="10"/>
      <c r="E381" s="6"/>
      <c r="IW381" s="111"/>
    </row>
    <row r="382" spans="1:257" s="5" customFormat="1" hidden="1">
      <c r="A382" s="6"/>
      <c r="B382" s="6"/>
      <c r="C382" s="7"/>
      <c r="D382" s="10"/>
      <c r="E382" s="6"/>
      <c r="IW382" s="111"/>
    </row>
    <row r="383" spans="1:257" s="5" customFormat="1" hidden="1">
      <c r="A383" s="6"/>
      <c r="B383" s="6"/>
      <c r="C383" s="7"/>
      <c r="D383" s="10"/>
      <c r="E383" s="6"/>
      <c r="IW383" s="111"/>
    </row>
    <row r="384" spans="1:257" s="5" customFormat="1" hidden="1">
      <c r="A384" s="6"/>
      <c r="B384" s="6"/>
      <c r="C384" s="7"/>
      <c r="D384" s="10"/>
      <c r="E384" s="6"/>
      <c r="IW384" s="111"/>
    </row>
    <row r="385" spans="1:257" s="5" customFormat="1" hidden="1">
      <c r="A385" s="6"/>
      <c r="B385" s="6"/>
      <c r="C385" s="7"/>
      <c r="D385" s="10"/>
      <c r="E385" s="6"/>
      <c r="IW385" s="111"/>
    </row>
    <row r="386" spans="1:257" s="5" customFormat="1" hidden="1">
      <c r="A386" s="6"/>
      <c r="B386" s="6"/>
      <c r="C386" s="7"/>
      <c r="D386" s="10"/>
      <c r="E386" s="6"/>
      <c r="IW386" s="111"/>
    </row>
    <row r="387" spans="1:257" s="5" customFormat="1" hidden="1">
      <c r="A387" s="6"/>
      <c r="B387" s="6"/>
      <c r="C387" s="7"/>
      <c r="D387" s="10"/>
      <c r="E387" s="6"/>
      <c r="IW387" s="111"/>
    </row>
    <row r="388" spans="1:257" s="5" customFormat="1" hidden="1">
      <c r="A388" s="6"/>
      <c r="B388" s="6"/>
      <c r="C388" s="7"/>
      <c r="D388" s="10"/>
      <c r="E388" s="6"/>
      <c r="IW388" s="111"/>
    </row>
    <row r="389" spans="1:257" s="5" customFormat="1" hidden="1">
      <c r="A389" s="6"/>
      <c r="B389" s="6"/>
      <c r="C389" s="7"/>
      <c r="D389" s="10"/>
      <c r="E389" s="6"/>
      <c r="IW389" s="111"/>
    </row>
    <row r="390" spans="1:257" s="5" customFormat="1" hidden="1">
      <c r="A390" s="6"/>
      <c r="B390" s="6"/>
      <c r="C390" s="7"/>
      <c r="D390" s="10"/>
      <c r="E390" s="6"/>
      <c r="IW390" s="111"/>
    </row>
    <row r="391" spans="1:257" s="5" customFormat="1" hidden="1">
      <c r="A391" s="6"/>
      <c r="B391" s="6"/>
      <c r="C391" s="7"/>
      <c r="D391" s="10"/>
      <c r="E391" s="6"/>
      <c r="IW391" s="111"/>
    </row>
    <row r="392" spans="1:257" s="5" customFormat="1" hidden="1">
      <c r="A392" s="6"/>
      <c r="B392" s="6"/>
      <c r="C392" s="7"/>
      <c r="D392" s="10"/>
      <c r="E392" s="6"/>
      <c r="IW392" s="111"/>
    </row>
    <row r="393" spans="1:257" s="5" customFormat="1" hidden="1">
      <c r="A393" s="6"/>
      <c r="B393" s="6"/>
      <c r="C393" s="7"/>
      <c r="D393" s="10"/>
      <c r="E393" s="6"/>
      <c r="IW393" s="111"/>
    </row>
    <row r="394" spans="1:257" s="5" customFormat="1" hidden="1">
      <c r="A394" s="6"/>
      <c r="B394" s="6"/>
      <c r="C394" s="7"/>
      <c r="D394" s="10"/>
      <c r="E394" s="6"/>
      <c r="IW394" s="111"/>
    </row>
    <row r="395" spans="1:257" s="5" customFormat="1" hidden="1">
      <c r="A395" s="6"/>
      <c r="B395" s="6"/>
      <c r="C395" s="7"/>
      <c r="D395" s="10"/>
      <c r="E395" s="6"/>
      <c r="IW395" s="111"/>
    </row>
    <row r="396" spans="1:257" s="5" customFormat="1" hidden="1">
      <c r="A396" s="6"/>
      <c r="B396" s="6"/>
      <c r="C396" s="7"/>
      <c r="D396" s="10"/>
      <c r="E396" s="6"/>
      <c r="IW396" s="111"/>
    </row>
    <row r="397" spans="1:257" s="5" customFormat="1" hidden="1">
      <c r="A397" s="6"/>
      <c r="B397" s="6"/>
      <c r="C397" s="7"/>
      <c r="D397" s="10"/>
      <c r="E397" s="6"/>
      <c r="IW397" s="111"/>
    </row>
    <row r="398" spans="1:257" s="5" customFormat="1" hidden="1">
      <c r="A398" s="6"/>
      <c r="B398" s="6"/>
      <c r="C398" s="7"/>
      <c r="D398" s="10"/>
      <c r="E398" s="6"/>
      <c r="IW398" s="111"/>
    </row>
    <row r="399" spans="1:257" s="5" customFormat="1" hidden="1">
      <c r="A399" s="6"/>
      <c r="B399" s="6"/>
      <c r="C399" s="7"/>
      <c r="D399" s="10"/>
      <c r="E399" s="6"/>
      <c r="IW399" s="111"/>
    </row>
    <row r="400" spans="1:257" s="5" customFormat="1" hidden="1">
      <c r="A400" s="6"/>
      <c r="B400" s="6"/>
      <c r="C400" s="7"/>
      <c r="D400" s="10"/>
      <c r="E400" s="6"/>
      <c r="IW400" s="111"/>
    </row>
    <row r="401" spans="1:257" s="5" customFormat="1" hidden="1">
      <c r="A401" s="6"/>
      <c r="B401" s="6"/>
      <c r="C401" s="7"/>
      <c r="D401" s="10"/>
      <c r="E401" s="6"/>
      <c r="IW401" s="111"/>
    </row>
    <row r="402" spans="1:257" s="5" customFormat="1" hidden="1">
      <c r="A402" s="6"/>
      <c r="B402" s="6"/>
      <c r="C402" s="7"/>
      <c r="D402" s="10"/>
      <c r="E402" s="6"/>
      <c r="IW402" s="111"/>
    </row>
    <row r="403" spans="1:257" s="5" customFormat="1" hidden="1">
      <c r="A403" s="6"/>
      <c r="B403" s="6"/>
      <c r="C403" s="7"/>
      <c r="D403" s="10"/>
      <c r="E403" s="6"/>
      <c r="IW403" s="111"/>
    </row>
    <row r="404" spans="1:257" s="5" customFormat="1" hidden="1">
      <c r="A404" s="6"/>
      <c r="B404" s="6"/>
      <c r="C404" s="7"/>
      <c r="D404" s="10"/>
      <c r="E404" s="6"/>
      <c r="IW404" s="111"/>
    </row>
    <row r="405" spans="1:257" s="5" customFormat="1" hidden="1">
      <c r="A405" s="6"/>
      <c r="B405" s="6"/>
      <c r="C405" s="7"/>
      <c r="D405" s="10"/>
      <c r="E405" s="6"/>
      <c r="IW405" s="111"/>
    </row>
    <row r="406" spans="1:257" s="5" customFormat="1" hidden="1">
      <c r="A406" s="6"/>
      <c r="B406" s="6"/>
      <c r="C406" s="7"/>
      <c r="D406" s="10"/>
      <c r="E406" s="6"/>
      <c r="IW406" s="111"/>
    </row>
    <row r="407" spans="1:257" s="5" customFormat="1" hidden="1">
      <c r="A407" s="6"/>
      <c r="B407" s="6"/>
      <c r="C407" s="7"/>
      <c r="D407" s="10"/>
      <c r="E407" s="6"/>
      <c r="IW407" s="111"/>
    </row>
    <row r="408" spans="1:257" s="5" customFormat="1" hidden="1">
      <c r="A408" s="6"/>
      <c r="B408" s="6"/>
      <c r="C408" s="7"/>
      <c r="D408" s="10"/>
      <c r="E408" s="6"/>
      <c r="IW408" s="111"/>
    </row>
    <row r="409" spans="1:257" s="5" customFormat="1" hidden="1">
      <c r="A409" s="6"/>
      <c r="B409" s="6"/>
      <c r="C409" s="7"/>
      <c r="D409" s="10"/>
      <c r="E409" s="6"/>
      <c r="IW409" s="111"/>
    </row>
    <row r="410" spans="1:257" s="5" customFormat="1" hidden="1">
      <c r="A410" s="6"/>
      <c r="B410" s="6"/>
      <c r="C410" s="7"/>
      <c r="D410" s="10"/>
      <c r="E410" s="6"/>
      <c r="IW410" s="111"/>
    </row>
    <row r="411" spans="1:257" s="5" customFormat="1" hidden="1">
      <c r="A411" s="6"/>
      <c r="B411" s="6"/>
      <c r="C411" s="7"/>
      <c r="D411" s="10"/>
      <c r="E411" s="6"/>
      <c r="IW411" s="111"/>
    </row>
    <row r="412" spans="1:257" s="5" customFormat="1" hidden="1">
      <c r="A412" s="6"/>
      <c r="B412" s="6"/>
      <c r="C412" s="7"/>
      <c r="D412" s="10"/>
      <c r="E412" s="6"/>
      <c r="IW412" s="111"/>
    </row>
    <row r="413" spans="1:257" s="5" customFormat="1" hidden="1">
      <c r="A413" s="6"/>
      <c r="B413" s="6"/>
      <c r="C413" s="7"/>
      <c r="D413" s="10"/>
      <c r="E413" s="6"/>
      <c r="IW413" s="111"/>
    </row>
    <row r="414" spans="1:257" s="5" customFormat="1" hidden="1">
      <c r="A414" s="6"/>
      <c r="B414" s="6"/>
      <c r="C414" s="7"/>
      <c r="D414" s="10"/>
      <c r="E414" s="6"/>
      <c r="IW414" s="111"/>
    </row>
    <row r="415" spans="1:257" s="5" customFormat="1" hidden="1">
      <c r="A415" s="6"/>
      <c r="B415" s="6"/>
      <c r="C415" s="7"/>
      <c r="D415" s="10"/>
      <c r="E415" s="6"/>
      <c r="IW415" s="111"/>
    </row>
    <row r="416" spans="1:257" s="5" customFormat="1" hidden="1">
      <c r="A416" s="6"/>
      <c r="B416" s="6"/>
      <c r="C416" s="7"/>
      <c r="D416" s="10"/>
      <c r="E416" s="6"/>
      <c r="IW416" s="111"/>
    </row>
    <row r="417" spans="1:257" s="5" customFormat="1" hidden="1">
      <c r="A417" s="6"/>
      <c r="B417" s="6"/>
      <c r="C417" s="7"/>
      <c r="D417" s="10"/>
      <c r="E417" s="6"/>
      <c r="IW417" s="111"/>
    </row>
    <row r="418" spans="1:257" s="5" customFormat="1" hidden="1">
      <c r="A418" s="6"/>
      <c r="B418" s="6"/>
      <c r="C418" s="7"/>
      <c r="D418" s="10"/>
      <c r="E418" s="6"/>
      <c r="IW418" s="111"/>
    </row>
    <row r="419" spans="1:257" s="5" customFormat="1" hidden="1">
      <c r="A419" s="6"/>
      <c r="B419" s="6"/>
      <c r="C419" s="7"/>
      <c r="D419" s="10"/>
      <c r="E419" s="6"/>
      <c r="IW419" s="111"/>
    </row>
    <row r="420" spans="1:257" s="5" customFormat="1" hidden="1">
      <c r="A420" s="6"/>
      <c r="B420" s="6"/>
      <c r="C420" s="7"/>
      <c r="D420" s="10"/>
      <c r="E420" s="6"/>
      <c r="IW420" s="111"/>
    </row>
    <row r="421" spans="1:257" s="5" customFormat="1" hidden="1">
      <c r="A421" s="6"/>
      <c r="B421" s="6"/>
      <c r="C421" s="7"/>
      <c r="D421" s="10"/>
      <c r="E421" s="6"/>
      <c r="IW421" s="111"/>
    </row>
    <row r="422" spans="1:257" s="5" customFormat="1" hidden="1">
      <c r="A422" s="6"/>
      <c r="B422" s="6"/>
      <c r="C422" s="7"/>
      <c r="D422" s="10"/>
      <c r="E422" s="6"/>
      <c r="IW422" s="111"/>
    </row>
    <row r="423" spans="1:257" s="5" customFormat="1" hidden="1">
      <c r="A423" s="6"/>
      <c r="B423" s="6"/>
      <c r="C423" s="7"/>
      <c r="D423" s="10"/>
      <c r="E423" s="6"/>
      <c r="IW423" s="111"/>
    </row>
    <row r="424" spans="1:257" s="5" customFormat="1" hidden="1">
      <c r="A424" s="6"/>
      <c r="B424" s="6"/>
      <c r="C424" s="7"/>
      <c r="D424" s="10"/>
      <c r="E424" s="6"/>
      <c r="IW424" s="111"/>
    </row>
    <row r="425" spans="1:257" s="5" customFormat="1" hidden="1">
      <c r="A425" s="6"/>
      <c r="B425" s="6"/>
      <c r="C425" s="7"/>
      <c r="D425" s="10"/>
      <c r="E425" s="6"/>
      <c r="IW425" s="111"/>
    </row>
    <row r="426" spans="1:257" s="5" customFormat="1" hidden="1">
      <c r="A426" s="6"/>
      <c r="B426" s="6"/>
      <c r="C426" s="7"/>
      <c r="D426" s="10"/>
      <c r="E426" s="6"/>
      <c r="IW426" s="111"/>
    </row>
    <row r="427" spans="1:257" s="5" customFormat="1" hidden="1">
      <c r="A427" s="6"/>
      <c r="B427" s="6"/>
      <c r="C427" s="7"/>
      <c r="D427" s="10"/>
      <c r="E427" s="6"/>
      <c r="IW427" s="111"/>
    </row>
    <row r="428" spans="1:257" s="5" customFormat="1" hidden="1">
      <c r="A428" s="6"/>
      <c r="B428" s="6"/>
      <c r="C428" s="7"/>
      <c r="D428" s="10"/>
      <c r="E428" s="6"/>
      <c r="IW428" s="111"/>
    </row>
    <row r="429" spans="1:257" s="5" customFormat="1" hidden="1">
      <c r="A429" s="6"/>
      <c r="B429" s="6"/>
      <c r="C429" s="7"/>
      <c r="D429" s="10"/>
      <c r="E429" s="6"/>
      <c r="IW429" s="111"/>
    </row>
    <row r="430" spans="1:257" s="5" customFormat="1" hidden="1">
      <c r="A430" s="6"/>
      <c r="B430" s="6"/>
      <c r="C430" s="7"/>
      <c r="D430" s="10"/>
      <c r="E430" s="6"/>
      <c r="IW430" s="111"/>
    </row>
    <row r="431" spans="1:257" s="5" customFormat="1" hidden="1">
      <c r="A431" s="6"/>
      <c r="B431" s="6"/>
      <c r="C431" s="7"/>
      <c r="D431" s="10"/>
      <c r="E431" s="6"/>
      <c r="IW431" s="111"/>
    </row>
    <row r="432" spans="1:257" s="5" customFormat="1" hidden="1">
      <c r="A432" s="6"/>
      <c r="B432" s="6"/>
      <c r="C432" s="7"/>
      <c r="D432" s="10"/>
      <c r="E432" s="6"/>
      <c r="IW432" s="111"/>
    </row>
    <row r="433" spans="1:257" s="5" customFormat="1" hidden="1">
      <c r="A433" s="6"/>
      <c r="B433" s="6"/>
      <c r="C433" s="7"/>
      <c r="D433" s="10"/>
      <c r="E433" s="6"/>
      <c r="IW433" s="111"/>
    </row>
    <row r="434" spans="1:257" s="5" customFormat="1" hidden="1">
      <c r="A434" s="6"/>
      <c r="B434" s="6"/>
      <c r="C434" s="7"/>
      <c r="D434" s="10"/>
      <c r="E434" s="6"/>
      <c r="IW434" s="111"/>
    </row>
    <row r="435" spans="1:257" s="5" customFormat="1" hidden="1">
      <c r="A435" s="6"/>
      <c r="B435" s="6"/>
      <c r="C435" s="7"/>
      <c r="D435" s="10"/>
      <c r="E435" s="6"/>
      <c r="IW435" s="111"/>
    </row>
    <row r="436" spans="1:257" s="5" customFormat="1" hidden="1">
      <c r="A436" s="6"/>
      <c r="B436" s="6"/>
      <c r="C436" s="7"/>
      <c r="D436" s="10"/>
      <c r="E436" s="6"/>
      <c r="IW436" s="111"/>
    </row>
    <row r="437" spans="1:257" s="5" customFormat="1" hidden="1">
      <c r="A437" s="6"/>
      <c r="B437" s="6"/>
      <c r="C437" s="7"/>
      <c r="D437" s="10"/>
      <c r="E437" s="6"/>
      <c r="IW437" s="111"/>
    </row>
    <row r="438" spans="1:257" s="5" customFormat="1" hidden="1">
      <c r="A438" s="6"/>
      <c r="B438" s="6"/>
      <c r="C438" s="7"/>
      <c r="D438" s="10"/>
      <c r="E438" s="6"/>
      <c r="IW438" s="111"/>
    </row>
    <row r="439" spans="1:257" s="5" customFormat="1" hidden="1">
      <c r="A439" s="6"/>
      <c r="B439" s="6"/>
      <c r="C439" s="7"/>
      <c r="D439" s="10"/>
      <c r="E439" s="6"/>
      <c r="IW439" s="111"/>
    </row>
    <row r="440" spans="1:257" s="5" customFormat="1" hidden="1">
      <c r="A440" s="6"/>
      <c r="B440" s="6"/>
      <c r="C440" s="7"/>
      <c r="D440" s="10"/>
      <c r="E440" s="6"/>
      <c r="IW440" s="111"/>
    </row>
    <row r="441" spans="1:257" s="5" customFormat="1" hidden="1">
      <c r="A441" s="6"/>
      <c r="B441" s="6"/>
      <c r="C441" s="7"/>
      <c r="D441" s="10"/>
      <c r="E441" s="6"/>
      <c r="IW441" s="111"/>
    </row>
    <row r="442" spans="1:257" s="5" customFormat="1" hidden="1">
      <c r="A442" s="6"/>
      <c r="B442" s="6"/>
      <c r="C442" s="7"/>
      <c r="D442" s="10"/>
      <c r="E442" s="6"/>
      <c r="IW442" s="111"/>
    </row>
    <row r="443" spans="1:257" s="5" customFormat="1" hidden="1">
      <c r="A443" s="6"/>
      <c r="B443" s="6"/>
      <c r="C443" s="7"/>
      <c r="D443" s="10"/>
      <c r="E443" s="6"/>
      <c r="IW443" s="111"/>
    </row>
    <row r="444" spans="1:257" s="5" customFormat="1" hidden="1">
      <c r="A444" s="6"/>
      <c r="B444" s="6"/>
      <c r="C444" s="7"/>
      <c r="D444" s="10"/>
      <c r="E444" s="6"/>
      <c r="IW444" s="111"/>
    </row>
    <row r="445" spans="1:257" s="5" customFormat="1" hidden="1">
      <c r="A445" s="6"/>
      <c r="B445" s="6"/>
      <c r="C445" s="7"/>
      <c r="D445" s="10"/>
      <c r="E445" s="6"/>
      <c r="IW445" s="111"/>
    </row>
    <row r="446" spans="1:257" s="5" customFormat="1" hidden="1">
      <c r="A446" s="6"/>
      <c r="B446" s="6"/>
      <c r="C446" s="7"/>
      <c r="D446" s="10"/>
      <c r="E446" s="6"/>
      <c r="IW446" s="111"/>
    </row>
    <row r="447" spans="1:257" s="5" customFormat="1" hidden="1">
      <c r="A447" s="6"/>
      <c r="B447" s="6"/>
      <c r="C447" s="7"/>
      <c r="D447" s="10"/>
      <c r="E447" s="6"/>
      <c r="IW447" s="111"/>
    </row>
    <row r="448" spans="1:257" s="5" customFormat="1" hidden="1">
      <c r="A448" s="6"/>
      <c r="B448" s="6"/>
      <c r="C448" s="7"/>
      <c r="D448" s="10"/>
      <c r="E448" s="6"/>
      <c r="IW448" s="111"/>
    </row>
    <row r="449" spans="1:257" s="5" customFormat="1" hidden="1">
      <c r="A449" s="6"/>
      <c r="B449" s="6"/>
      <c r="C449" s="7"/>
      <c r="D449" s="10"/>
      <c r="E449" s="6"/>
      <c r="IW449" s="111"/>
    </row>
    <row r="450" spans="1:257" s="5" customFormat="1" hidden="1">
      <c r="A450" s="6"/>
      <c r="B450" s="6"/>
      <c r="C450" s="7"/>
      <c r="D450" s="10"/>
      <c r="E450" s="6"/>
      <c r="IW450" s="111"/>
    </row>
    <row r="451" spans="1:257" s="5" customFormat="1" hidden="1">
      <c r="A451" s="6"/>
      <c r="B451" s="6"/>
      <c r="C451" s="7"/>
      <c r="D451" s="10"/>
      <c r="E451" s="6"/>
      <c r="IW451" s="111"/>
    </row>
    <row r="452" spans="1:257" s="5" customFormat="1" hidden="1">
      <c r="A452" s="6"/>
      <c r="B452" s="6"/>
      <c r="C452" s="7"/>
      <c r="D452" s="10"/>
      <c r="E452" s="6"/>
      <c r="IW452" s="111"/>
    </row>
    <row r="453" spans="1:257" s="5" customFormat="1" hidden="1">
      <c r="A453" s="6"/>
      <c r="B453" s="6"/>
      <c r="C453" s="7"/>
      <c r="D453" s="10"/>
      <c r="E453" s="6"/>
      <c r="IW453" s="111"/>
    </row>
    <row r="454" spans="1:257" s="5" customFormat="1" hidden="1">
      <c r="A454" s="6"/>
      <c r="B454" s="6"/>
      <c r="C454" s="7"/>
      <c r="D454" s="10"/>
      <c r="E454" s="6"/>
      <c r="IW454" s="111"/>
    </row>
    <row r="455" spans="1:257" s="5" customFormat="1" hidden="1">
      <c r="A455" s="6"/>
      <c r="B455" s="6"/>
      <c r="C455" s="7"/>
      <c r="D455" s="10"/>
      <c r="E455" s="6"/>
      <c r="IW455" s="111"/>
    </row>
    <row r="456" spans="1:257" s="5" customFormat="1" hidden="1">
      <c r="A456" s="6"/>
      <c r="B456" s="6"/>
      <c r="C456" s="7"/>
      <c r="D456" s="10"/>
      <c r="E456" s="6"/>
      <c r="IW456" s="111"/>
    </row>
    <row r="457" spans="1:257" s="5" customFormat="1" hidden="1">
      <c r="A457" s="6"/>
      <c r="B457" s="6"/>
      <c r="C457" s="7"/>
      <c r="D457" s="10"/>
      <c r="E457" s="6"/>
      <c r="IW457" s="111"/>
    </row>
    <row r="458" spans="1:257" s="5" customFormat="1" hidden="1">
      <c r="A458" s="6"/>
      <c r="B458" s="6"/>
      <c r="C458" s="7"/>
      <c r="D458" s="10"/>
      <c r="E458" s="6"/>
      <c r="IW458" s="111"/>
    </row>
    <row r="459" spans="1:257" s="5" customFormat="1" hidden="1">
      <c r="A459" s="6"/>
      <c r="B459" s="6"/>
      <c r="C459" s="7"/>
      <c r="D459" s="10"/>
      <c r="E459" s="6"/>
      <c r="IW459" s="111"/>
    </row>
    <row r="460" spans="1:257" s="5" customFormat="1" hidden="1">
      <c r="A460" s="6"/>
      <c r="B460" s="6"/>
      <c r="C460" s="7"/>
      <c r="D460" s="10"/>
      <c r="E460" s="6"/>
      <c r="IW460" s="111"/>
    </row>
    <row r="461" spans="1:257" s="5" customFormat="1" hidden="1">
      <c r="A461" s="6"/>
      <c r="B461" s="6"/>
      <c r="C461" s="7"/>
      <c r="D461" s="10"/>
      <c r="E461" s="6"/>
      <c r="IW461" s="111"/>
    </row>
    <row r="462" spans="1:257" s="5" customFormat="1" hidden="1">
      <c r="A462" s="6"/>
      <c r="B462" s="6"/>
      <c r="C462" s="7"/>
      <c r="D462" s="10"/>
      <c r="E462" s="6"/>
      <c r="IW462" s="111"/>
    </row>
    <row r="463" spans="1:257" s="5" customFormat="1" hidden="1">
      <c r="A463" s="6"/>
      <c r="B463" s="6"/>
      <c r="C463" s="7"/>
      <c r="D463" s="10"/>
      <c r="E463" s="6"/>
      <c r="IW463" s="111"/>
    </row>
    <row r="464" spans="1:257" s="5" customFormat="1" hidden="1">
      <c r="A464" s="6"/>
      <c r="B464" s="6"/>
      <c r="C464" s="7"/>
      <c r="D464" s="10"/>
      <c r="E464" s="6"/>
      <c r="IW464" s="111"/>
    </row>
    <row r="465" spans="1:257" s="5" customFormat="1" hidden="1">
      <c r="A465" s="6"/>
      <c r="B465" s="6"/>
      <c r="C465" s="7"/>
      <c r="D465" s="10"/>
      <c r="E465" s="6"/>
      <c r="IW465" s="111"/>
    </row>
    <row r="466" spans="1:257" s="5" customFormat="1" hidden="1">
      <c r="A466" s="6"/>
      <c r="B466" s="6"/>
      <c r="C466" s="7"/>
      <c r="D466" s="10"/>
      <c r="E466" s="6"/>
      <c r="IW466" s="111"/>
    </row>
    <row r="467" spans="1:257" s="5" customFormat="1" hidden="1">
      <c r="A467" s="6"/>
      <c r="B467" s="6"/>
      <c r="C467" s="7"/>
      <c r="D467" s="10"/>
      <c r="E467" s="6"/>
      <c r="IW467" s="111"/>
    </row>
    <row r="468" spans="1:257" s="5" customFormat="1" hidden="1">
      <c r="A468" s="6"/>
      <c r="B468" s="6"/>
      <c r="C468" s="7"/>
      <c r="D468" s="10"/>
      <c r="E468" s="6"/>
      <c r="IW468" s="111"/>
    </row>
    <row r="469" spans="1:257" s="5" customFormat="1" hidden="1">
      <c r="A469" s="6"/>
      <c r="B469" s="6"/>
      <c r="C469" s="7"/>
      <c r="D469" s="10"/>
      <c r="E469" s="6"/>
      <c r="IW469" s="111"/>
    </row>
    <row r="470" spans="1:257" s="5" customFormat="1" hidden="1">
      <c r="A470" s="6"/>
      <c r="B470" s="6"/>
      <c r="C470" s="7"/>
      <c r="D470" s="10"/>
      <c r="E470" s="6"/>
      <c r="IW470" s="111"/>
    </row>
    <row r="471" spans="1:257" s="5" customFormat="1" hidden="1">
      <c r="A471" s="6"/>
      <c r="B471" s="6"/>
      <c r="C471" s="7"/>
      <c r="D471" s="10"/>
      <c r="E471" s="6"/>
      <c r="IW471" s="111"/>
    </row>
    <row r="472" spans="1:257" s="5" customFormat="1" hidden="1">
      <c r="A472" s="6"/>
      <c r="B472" s="6"/>
      <c r="C472" s="7"/>
      <c r="D472" s="10"/>
      <c r="E472" s="6"/>
      <c r="IW472" s="111"/>
    </row>
    <row r="473" spans="1:257" s="5" customFormat="1" hidden="1">
      <c r="A473" s="6"/>
      <c r="B473" s="6"/>
      <c r="C473" s="7"/>
      <c r="D473" s="10"/>
      <c r="E473" s="6"/>
      <c r="IW473" s="111"/>
    </row>
    <row r="474" spans="1:257" s="5" customFormat="1" hidden="1">
      <c r="A474" s="6"/>
      <c r="B474" s="6"/>
      <c r="C474" s="7"/>
      <c r="D474" s="10"/>
      <c r="E474" s="6"/>
      <c r="IW474" s="111"/>
    </row>
    <row r="475" spans="1:257" s="5" customFormat="1" hidden="1">
      <c r="A475" s="6"/>
      <c r="B475" s="6"/>
      <c r="C475" s="7"/>
      <c r="D475" s="10"/>
      <c r="E475" s="6"/>
      <c r="IW475" s="111"/>
    </row>
    <row r="476" spans="1:257" s="5" customFormat="1" hidden="1">
      <c r="A476" s="6"/>
      <c r="B476" s="6"/>
      <c r="C476" s="7"/>
      <c r="D476" s="10"/>
      <c r="E476" s="6"/>
      <c r="IW476" s="111"/>
    </row>
    <row r="477" spans="1:257" s="5" customFormat="1" hidden="1">
      <c r="A477" s="6"/>
      <c r="B477" s="6"/>
      <c r="C477" s="7"/>
      <c r="D477" s="10"/>
      <c r="E477" s="6"/>
      <c r="IW477" s="111"/>
    </row>
    <row r="478" spans="1:257" s="5" customFormat="1" hidden="1">
      <c r="A478" s="6"/>
      <c r="B478" s="6"/>
      <c r="C478" s="7"/>
      <c r="D478" s="10"/>
      <c r="E478" s="6"/>
      <c r="IW478" s="111"/>
    </row>
    <row r="479" spans="1:257" s="5" customFormat="1" hidden="1">
      <c r="A479" s="6"/>
      <c r="B479" s="6"/>
      <c r="C479" s="7"/>
      <c r="D479" s="10"/>
      <c r="E479" s="6"/>
      <c r="IW479" s="111"/>
    </row>
    <row r="480" spans="1:257" s="5" customFormat="1" hidden="1">
      <c r="A480" s="6"/>
      <c r="B480" s="6"/>
      <c r="C480" s="7"/>
      <c r="D480" s="10"/>
      <c r="E480" s="6"/>
      <c r="IW480" s="111"/>
    </row>
    <row r="481" spans="1:257" s="5" customFormat="1" hidden="1">
      <c r="A481" s="6"/>
      <c r="B481" s="6"/>
      <c r="C481" s="7"/>
      <c r="D481" s="10"/>
      <c r="E481" s="6"/>
      <c r="IW481" s="111"/>
    </row>
    <row r="482" spans="1:257" s="5" customFormat="1" hidden="1">
      <c r="A482" s="6"/>
      <c r="B482" s="6"/>
      <c r="C482" s="7"/>
      <c r="D482" s="10"/>
      <c r="E482" s="6"/>
      <c r="IW482" s="111"/>
    </row>
    <row r="483" spans="1:257" s="5" customFormat="1" hidden="1">
      <c r="A483" s="6"/>
      <c r="B483" s="6"/>
      <c r="C483" s="7"/>
      <c r="D483" s="10"/>
      <c r="E483" s="6"/>
      <c r="IW483" s="111"/>
    </row>
    <row r="484" spans="1:257" s="5" customFormat="1" hidden="1">
      <c r="A484" s="6"/>
      <c r="B484" s="6"/>
      <c r="C484" s="7"/>
      <c r="D484" s="10"/>
      <c r="E484" s="6"/>
      <c r="IW484" s="111"/>
    </row>
    <row r="485" spans="1:257" s="5" customFormat="1" hidden="1">
      <c r="A485" s="6"/>
      <c r="B485" s="6"/>
      <c r="C485" s="7"/>
      <c r="D485" s="10"/>
      <c r="E485" s="6"/>
      <c r="IW485" s="111"/>
    </row>
    <row r="486" spans="1:257" s="5" customFormat="1" hidden="1">
      <c r="A486" s="6"/>
      <c r="B486" s="6"/>
      <c r="C486" s="7"/>
      <c r="D486" s="10"/>
      <c r="E486" s="6"/>
      <c r="IW486" s="111"/>
    </row>
    <row r="487" spans="1:257" s="5" customFormat="1" hidden="1">
      <c r="A487" s="6"/>
      <c r="B487" s="6"/>
      <c r="C487" s="7"/>
      <c r="D487" s="10"/>
      <c r="E487" s="6"/>
      <c r="IW487" s="111"/>
    </row>
    <row r="488" spans="1:257" s="5" customFormat="1" hidden="1">
      <c r="A488" s="6"/>
      <c r="B488" s="6"/>
      <c r="C488" s="7"/>
      <c r="D488" s="10"/>
      <c r="E488" s="6"/>
      <c r="IW488" s="111"/>
    </row>
    <row r="489" spans="1:257" s="5" customFormat="1" hidden="1">
      <c r="A489" s="6"/>
      <c r="B489" s="6"/>
      <c r="C489" s="7"/>
      <c r="D489" s="10"/>
      <c r="E489" s="6"/>
      <c r="IW489" s="111"/>
    </row>
    <row r="490" spans="1:257" s="5" customFormat="1" hidden="1">
      <c r="A490" s="6"/>
      <c r="B490" s="6"/>
      <c r="C490" s="7"/>
      <c r="D490" s="10"/>
      <c r="E490" s="6"/>
      <c r="IW490" s="111"/>
    </row>
    <row r="491" spans="1:257" s="5" customFormat="1" hidden="1">
      <c r="A491" s="6"/>
      <c r="B491" s="6"/>
      <c r="C491" s="7"/>
      <c r="D491" s="10"/>
      <c r="E491" s="6"/>
      <c r="IW491" s="111"/>
    </row>
    <row r="492" spans="1:257" s="5" customFormat="1" hidden="1">
      <c r="A492" s="6"/>
      <c r="B492" s="6"/>
      <c r="C492" s="7"/>
      <c r="D492" s="10"/>
      <c r="E492" s="6"/>
      <c r="IW492" s="111"/>
    </row>
    <row r="493" spans="1:257" s="5" customFormat="1" hidden="1">
      <c r="A493" s="6"/>
      <c r="B493" s="6"/>
      <c r="C493" s="7"/>
      <c r="D493" s="10"/>
      <c r="E493" s="6"/>
      <c r="IW493" s="111"/>
    </row>
    <row r="494" spans="1:257" s="5" customFormat="1" hidden="1">
      <c r="A494" s="6"/>
      <c r="B494" s="6"/>
      <c r="C494" s="7"/>
      <c r="D494" s="10"/>
      <c r="E494" s="6"/>
      <c r="IW494" s="111"/>
    </row>
    <row r="495" spans="1:257" s="5" customFormat="1" hidden="1">
      <c r="A495" s="6"/>
      <c r="B495" s="6"/>
      <c r="C495" s="7"/>
      <c r="D495" s="10"/>
      <c r="E495" s="6"/>
      <c r="IW495" s="111"/>
    </row>
    <row r="496" spans="1:257" s="5" customFormat="1" hidden="1">
      <c r="A496" s="6"/>
      <c r="B496" s="6"/>
      <c r="C496" s="7"/>
      <c r="D496" s="10"/>
      <c r="E496" s="6"/>
      <c r="IW496" s="111"/>
    </row>
    <row r="497" spans="1:257" s="5" customFormat="1" hidden="1">
      <c r="A497" s="6"/>
      <c r="B497" s="6"/>
      <c r="C497" s="7"/>
      <c r="D497" s="10"/>
      <c r="E497" s="6"/>
      <c r="IW497" s="111"/>
    </row>
    <row r="498" spans="1:257" s="5" customFormat="1" hidden="1">
      <c r="A498" s="6"/>
      <c r="B498" s="6"/>
      <c r="C498" s="7"/>
      <c r="D498" s="10"/>
      <c r="E498" s="6"/>
      <c r="IW498" s="111"/>
    </row>
    <row r="499" spans="1:257" s="5" customFormat="1" hidden="1">
      <c r="A499" s="6"/>
      <c r="B499" s="6"/>
      <c r="C499" s="7"/>
      <c r="D499" s="10"/>
      <c r="E499" s="6"/>
      <c r="IW499" s="111"/>
    </row>
    <row r="500" spans="1:257" s="5" customFormat="1" hidden="1">
      <c r="A500" s="6"/>
      <c r="B500" s="6"/>
      <c r="C500" s="7"/>
      <c r="D500" s="10"/>
      <c r="E500" s="6"/>
      <c r="IW500" s="111"/>
    </row>
    <row r="501" spans="1:257" s="5" customFormat="1" hidden="1">
      <c r="A501" s="6"/>
      <c r="B501" s="6"/>
      <c r="C501" s="7"/>
      <c r="D501" s="10"/>
      <c r="E501" s="6"/>
      <c r="IW501" s="111"/>
    </row>
    <row r="502" spans="1:257" s="5" customFormat="1" hidden="1">
      <c r="A502" s="6"/>
      <c r="B502" s="6"/>
      <c r="C502" s="7"/>
      <c r="D502" s="10"/>
      <c r="E502" s="6"/>
      <c r="IW502" s="111"/>
    </row>
    <row r="503" spans="1:257" hidden="1">
      <c r="A503" s="6"/>
      <c r="B503" s="6"/>
      <c r="C503" s="7"/>
      <c r="D503" s="10"/>
      <c r="E503" s="6"/>
      <c r="F503" s="5"/>
    </row>
    <row r="504" spans="1:257" hidden="1">
      <c r="A504" s="6"/>
      <c r="B504" s="6"/>
      <c r="C504" s="7"/>
      <c r="D504" s="10"/>
      <c r="E504" s="6"/>
      <c r="F504" s="5"/>
    </row>
    <row r="505" spans="1:257" hidden="1">
      <c r="A505" s="6"/>
      <c r="B505" s="6"/>
      <c r="C505" s="7"/>
      <c r="D505" s="10"/>
      <c r="E505" s="6"/>
      <c r="F505" s="5"/>
    </row>
    <row r="506" spans="1:257" hidden="1">
      <c r="A506" s="6"/>
      <c r="B506" s="6"/>
      <c r="C506" s="7"/>
      <c r="D506" s="10"/>
      <c r="E506" s="6"/>
      <c r="F506" s="5"/>
    </row>
    <row r="507" spans="1:257" hidden="1">
      <c r="A507" s="6"/>
      <c r="B507" s="6"/>
      <c r="C507" s="7"/>
      <c r="D507" s="10"/>
      <c r="E507" s="6"/>
      <c r="F507" s="5"/>
    </row>
    <row r="508" spans="1:257" hidden="1">
      <c r="A508" s="6"/>
      <c r="B508" s="6"/>
      <c r="C508" s="7"/>
      <c r="D508" s="10"/>
      <c r="E508" s="6"/>
      <c r="F508" s="5"/>
    </row>
    <row r="509" spans="1:257" hidden="1">
      <c r="A509" s="6"/>
      <c r="B509" s="6"/>
      <c r="C509" s="7"/>
      <c r="D509" s="10"/>
      <c r="E509" s="6"/>
      <c r="F509" s="5"/>
    </row>
    <row r="510" spans="1:257" hidden="1">
      <c r="A510" s="6"/>
      <c r="B510" s="6"/>
      <c r="C510" s="7"/>
      <c r="D510" s="10"/>
      <c r="E510" s="6"/>
      <c r="F510" s="5"/>
    </row>
    <row r="511" spans="1:257" hidden="1">
      <c r="A511" s="6"/>
      <c r="B511" s="6"/>
      <c r="C511" s="7"/>
      <c r="D511" s="10"/>
      <c r="E511" s="6"/>
      <c r="F511" s="5"/>
    </row>
    <row r="512" spans="1:257" hidden="1">
      <c r="A512" s="6"/>
      <c r="B512" s="6"/>
      <c r="C512" s="7"/>
      <c r="D512" s="10"/>
      <c r="E512" s="6"/>
      <c r="F512" s="5"/>
    </row>
    <row r="513" spans="1:6" hidden="1">
      <c r="A513" s="6"/>
      <c r="B513" s="6"/>
      <c r="C513" s="7"/>
      <c r="D513" s="10"/>
      <c r="E513" s="6"/>
      <c r="F513" s="5"/>
    </row>
    <row r="514" spans="1:6" hidden="1">
      <c r="A514" s="6"/>
      <c r="B514" s="6"/>
      <c r="C514" s="7"/>
      <c r="D514" s="10"/>
      <c r="E514" s="6"/>
      <c r="F514" s="5"/>
    </row>
    <row r="515" spans="1:6" hidden="1">
      <c r="A515" s="6"/>
      <c r="B515" s="6"/>
      <c r="C515" s="7"/>
      <c r="D515" s="10"/>
      <c r="E515" s="6"/>
      <c r="F515" s="5"/>
    </row>
    <row r="516" spans="1:6" hidden="1">
      <c r="A516" s="6"/>
      <c r="B516" s="6"/>
      <c r="C516" s="7"/>
      <c r="D516" s="10"/>
      <c r="E516" s="6"/>
      <c r="F516" s="5"/>
    </row>
    <row r="517" spans="1:6" hidden="1">
      <c r="A517" s="6"/>
      <c r="B517" s="6"/>
      <c r="C517" s="7"/>
      <c r="D517" s="10"/>
      <c r="E517" s="6"/>
      <c r="F517" s="5"/>
    </row>
    <row r="518" spans="1:6" hidden="1">
      <c r="A518" s="6"/>
      <c r="B518" s="6"/>
      <c r="C518" s="7"/>
      <c r="D518" s="10"/>
      <c r="E518" s="6"/>
      <c r="F518" s="5"/>
    </row>
    <row r="519" spans="1:6" hidden="1">
      <c r="A519" s="6"/>
      <c r="B519" s="6"/>
      <c r="C519" s="7"/>
      <c r="D519" s="10"/>
      <c r="E519" s="6"/>
      <c r="F519" s="5"/>
    </row>
    <row r="520" spans="1:6" hidden="1">
      <c r="A520" s="6"/>
      <c r="B520" s="6"/>
      <c r="C520" s="7"/>
      <c r="D520" s="10"/>
      <c r="E520" s="6"/>
      <c r="F520" s="5"/>
    </row>
    <row r="521" spans="1:6"/>
    <row r="522" spans="1:6"/>
    <row r="523" spans="1:6"/>
    <row r="524" spans="1:6"/>
    <row r="525" spans="1:6"/>
    <row r="526" spans="1:6"/>
    <row r="527" spans="1:6"/>
    <row r="528" spans="1:6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</sheetData>
  <sheetProtection selectLockedCells="1" selectUnlockedCells="1"/>
  <protectedRanges>
    <protectedRange sqref="B218" name="Цены номенклатуры_38_1"/>
    <protectedRange sqref="B236" name="Цены номенклатуры_1_2_1"/>
    <protectedRange sqref="B237" name="Цены номенклатуры_2_2_1"/>
    <protectedRange sqref="B238" name="Цены номенклатуры_3_2_1"/>
    <protectedRange sqref="B239" name="Цены номенклатуры_5_2_1"/>
    <protectedRange sqref="B240" name="Цены номенклатуры_6_2_1"/>
    <protectedRange sqref="B241" name="Цены номенклатуры_7_2_1"/>
  </protectedRanges>
  <mergeCells count="32">
    <mergeCell ref="A250:A258"/>
    <mergeCell ref="A259:A260"/>
    <mergeCell ref="A284:A292"/>
    <mergeCell ref="A294:A298"/>
    <mergeCell ref="A300:A303"/>
    <mergeCell ref="A305:A310"/>
    <mergeCell ref="A262:A272"/>
    <mergeCell ref="A274:A282"/>
    <mergeCell ref="A65:A79"/>
    <mergeCell ref="A128:A139"/>
    <mergeCell ref="A141:A174"/>
    <mergeCell ref="A243:A248"/>
    <mergeCell ref="A112:A126"/>
    <mergeCell ref="A192:A204"/>
    <mergeCell ref="A224:A228"/>
    <mergeCell ref="A212:A216"/>
    <mergeCell ref="A81:A110"/>
    <mergeCell ref="A176:A190"/>
    <mergeCell ref="A206:A210"/>
    <mergeCell ref="A230:A234"/>
    <mergeCell ref="A218:A222"/>
    <mergeCell ref="A1:I1"/>
    <mergeCell ref="A236:A241"/>
    <mergeCell ref="A2:E3"/>
    <mergeCell ref="A24:A38"/>
    <mergeCell ref="A40:A54"/>
    <mergeCell ref="A56:A63"/>
    <mergeCell ref="A4:A5"/>
    <mergeCell ref="B4:B5"/>
    <mergeCell ref="C4:C5"/>
    <mergeCell ref="D5:F5"/>
    <mergeCell ref="A8:A22"/>
  </mergeCells>
  <phoneticPr fontId="10" type="noConversion"/>
  <pageMargins left="0.31527777777777777" right="0" top="0.35416666666666669" bottom="0" header="0.51180555555555551" footer="0.51180555555555551"/>
  <pageSetup paperSize="9" scale="52" firstPageNumber="0" orientation="portrait" horizontalDpi="300" verticalDpi="300"/>
  <headerFooter alignWithMargins="0"/>
  <rowBreaks count="2" manualBreakCount="2">
    <brk id="54" max="16383" man="1"/>
    <brk id="11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0C0BE"/>
  </sheetPr>
  <dimension ref="A1:IW59"/>
  <sheetViews>
    <sheetView workbookViewId="0">
      <selection activeCell="D2" sqref="D2:I2"/>
    </sheetView>
  </sheetViews>
  <sheetFormatPr baseColWidth="10" defaultColWidth="11.5" defaultRowHeight="15"/>
  <cols>
    <col min="1" max="1" width="41.33203125" customWidth="1"/>
    <col min="2" max="2" width="19.83203125" customWidth="1"/>
    <col min="6" max="6" width="65.5" customWidth="1"/>
    <col min="8" max="8" width="14.83203125" customWidth="1"/>
  </cols>
  <sheetData>
    <row r="1" spans="1:257" s="4" customFormat="1" ht="102" customHeight="1" thickBot="1">
      <c r="A1" s="112" t="s">
        <v>759</v>
      </c>
      <c r="B1" s="113"/>
      <c r="C1" s="113"/>
      <c r="D1" s="113"/>
      <c r="E1" s="113"/>
      <c r="F1" s="113"/>
      <c r="G1" s="113"/>
      <c r="H1" s="113"/>
      <c r="I1" s="11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IW1" s="104"/>
    </row>
    <row r="2" spans="1:257" ht="29.25" customHeight="1">
      <c r="A2" s="150" t="s">
        <v>0</v>
      </c>
      <c r="B2" s="150"/>
      <c r="C2" s="62">
        <v>0</v>
      </c>
      <c r="D2" s="154"/>
      <c r="E2" s="155"/>
      <c r="F2" s="155"/>
      <c r="G2" s="155"/>
      <c r="H2" s="155"/>
      <c r="I2" s="156"/>
    </row>
    <row r="3" spans="1:257" ht="57.75" customHeight="1">
      <c r="A3" s="151" t="s">
        <v>757</v>
      </c>
      <c r="B3" s="152"/>
      <c r="C3" s="152"/>
      <c r="D3" s="152"/>
      <c r="E3" s="152"/>
      <c r="F3" s="152"/>
      <c r="G3" s="153"/>
      <c r="H3" s="157" t="s">
        <v>699</v>
      </c>
      <c r="I3" s="158"/>
    </row>
    <row r="4" spans="1:257" ht="30" customHeight="1">
      <c r="A4" s="65" t="s">
        <v>2</v>
      </c>
      <c r="B4" s="65" t="s">
        <v>3</v>
      </c>
      <c r="C4" s="65" t="s">
        <v>24</v>
      </c>
      <c r="D4" s="65" t="s">
        <v>591</v>
      </c>
      <c r="E4" s="65" t="s">
        <v>592</v>
      </c>
      <c r="F4" s="65" t="s">
        <v>25</v>
      </c>
      <c r="G4" s="65" t="s">
        <v>593</v>
      </c>
      <c r="H4" s="65" t="s">
        <v>594</v>
      </c>
      <c r="I4" s="65" t="s">
        <v>756</v>
      </c>
    </row>
    <row r="5" spans="1:257" ht="30" customHeight="1">
      <c r="A5" s="66" t="s">
        <v>595</v>
      </c>
      <c r="B5" s="67"/>
      <c r="C5" s="67"/>
      <c r="D5" s="68"/>
      <c r="E5" s="69"/>
      <c r="F5" s="70" t="s">
        <v>596</v>
      </c>
      <c r="G5" s="69"/>
      <c r="H5" s="89"/>
      <c r="I5" s="69"/>
    </row>
    <row r="6" spans="1:257" ht="15" customHeight="1">
      <c r="A6" s="147"/>
      <c r="B6" s="71" t="s">
        <v>597</v>
      </c>
      <c r="C6" s="71">
        <v>50</v>
      </c>
      <c r="D6" s="72">
        <v>1.6</v>
      </c>
      <c r="E6" s="71">
        <v>3000</v>
      </c>
      <c r="F6" s="73" t="s">
        <v>598</v>
      </c>
      <c r="G6" s="85">
        <v>0.39</v>
      </c>
      <c r="H6" s="90">
        <v>124.605</v>
      </c>
      <c r="I6" s="87">
        <f>H6-H6*$C$2</f>
        <v>124.605</v>
      </c>
    </row>
    <row r="7" spans="1:257" ht="15" customHeight="1">
      <c r="A7" s="148"/>
      <c r="B7" s="71" t="s">
        <v>599</v>
      </c>
      <c r="C7" s="71">
        <v>63</v>
      </c>
      <c r="D7" s="72">
        <v>2</v>
      </c>
      <c r="E7" s="71">
        <v>3000</v>
      </c>
      <c r="F7" s="73" t="s">
        <v>600</v>
      </c>
      <c r="G7" s="85">
        <v>0.6</v>
      </c>
      <c r="H7" s="90">
        <v>191.70000000000002</v>
      </c>
      <c r="I7" s="87">
        <f t="shared" ref="I7:I19" si="0">H7-H7*$C$2</f>
        <v>191.70000000000002</v>
      </c>
    </row>
    <row r="8" spans="1:257" ht="15" customHeight="1">
      <c r="A8" s="148"/>
      <c r="B8" s="71" t="s">
        <v>601</v>
      </c>
      <c r="C8" s="71">
        <v>75</v>
      </c>
      <c r="D8" s="72">
        <v>2.2999999999999998</v>
      </c>
      <c r="E8" s="71">
        <v>3000</v>
      </c>
      <c r="F8" s="73" t="s">
        <v>602</v>
      </c>
      <c r="G8" s="85">
        <v>0.82</v>
      </c>
      <c r="H8" s="90">
        <v>261.99</v>
      </c>
      <c r="I8" s="87">
        <f t="shared" si="0"/>
        <v>261.99</v>
      </c>
    </row>
    <row r="9" spans="1:257" ht="15" customHeight="1">
      <c r="A9" s="148"/>
      <c r="B9" s="71" t="s">
        <v>603</v>
      </c>
      <c r="C9" s="71">
        <v>90</v>
      </c>
      <c r="D9" s="72">
        <v>2.8</v>
      </c>
      <c r="E9" s="71">
        <v>3000</v>
      </c>
      <c r="F9" s="73" t="s">
        <v>604</v>
      </c>
      <c r="G9" s="85">
        <v>1.18</v>
      </c>
      <c r="H9" s="90">
        <v>377.01</v>
      </c>
      <c r="I9" s="87">
        <f t="shared" si="0"/>
        <v>377.01</v>
      </c>
    </row>
    <row r="10" spans="1:257" ht="15" customHeight="1">
      <c r="A10" s="148"/>
      <c r="B10" s="71" t="s">
        <v>605</v>
      </c>
      <c r="C10" s="71">
        <v>110</v>
      </c>
      <c r="D10" s="72">
        <v>2.7</v>
      </c>
      <c r="E10" s="71">
        <v>3000</v>
      </c>
      <c r="F10" s="73" t="s">
        <v>606</v>
      </c>
      <c r="G10" s="85">
        <v>1.41</v>
      </c>
      <c r="H10" s="90">
        <v>450.495</v>
      </c>
      <c r="I10" s="87">
        <f t="shared" si="0"/>
        <v>450.495</v>
      </c>
    </row>
    <row r="11" spans="1:257" ht="15" customHeight="1">
      <c r="A11" s="148"/>
      <c r="B11" s="71" t="s">
        <v>607</v>
      </c>
      <c r="C11" s="71">
        <v>125</v>
      </c>
      <c r="D11" s="72">
        <v>3.1</v>
      </c>
      <c r="E11" s="71">
        <v>3000</v>
      </c>
      <c r="F11" s="73" t="s">
        <v>608</v>
      </c>
      <c r="G11" s="85">
        <v>1.84</v>
      </c>
      <c r="H11" s="90">
        <v>587.88000000000011</v>
      </c>
      <c r="I11" s="87">
        <f t="shared" si="0"/>
        <v>587.88000000000011</v>
      </c>
    </row>
    <row r="12" spans="1:257" ht="15" customHeight="1">
      <c r="A12" s="148"/>
      <c r="B12" s="71" t="s">
        <v>609</v>
      </c>
      <c r="C12" s="71">
        <v>140</v>
      </c>
      <c r="D12" s="72">
        <v>3.5</v>
      </c>
      <c r="E12" s="71">
        <v>3000</v>
      </c>
      <c r="F12" s="73" t="s">
        <v>610</v>
      </c>
      <c r="G12" s="85">
        <v>2.31</v>
      </c>
      <c r="H12" s="90">
        <v>738.04499999999996</v>
      </c>
      <c r="I12" s="87">
        <f t="shared" si="0"/>
        <v>738.04499999999996</v>
      </c>
    </row>
    <row r="13" spans="1:257" ht="15" customHeight="1">
      <c r="A13" s="148"/>
      <c r="B13" s="71" t="s">
        <v>611</v>
      </c>
      <c r="C13" s="71">
        <v>160</v>
      </c>
      <c r="D13" s="72">
        <v>4</v>
      </c>
      <c r="E13" s="71">
        <v>3000</v>
      </c>
      <c r="F13" s="73" t="s">
        <v>612</v>
      </c>
      <c r="G13" s="85">
        <v>2.99</v>
      </c>
      <c r="H13" s="90">
        <v>955.30500000000006</v>
      </c>
      <c r="I13" s="87">
        <f t="shared" si="0"/>
        <v>955.30500000000006</v>
      </c>
    </row>
    <row r="14" spans="1:257" ht="15" customHeight="1">
      <c r="A14" s="148"/>
      <c r="B14" s="71" t="s">
        <v>613</v>
      </c>
      <c r="C14" s="71">
        <v>200</v>
      </c>
      <c r="D14" s="72">
        <v>4.9000000000000004</v>
      </c>
      <c r="E14" s="71">
        <v>3000</v>
      </c>
      <c r="F14" s="73" t="s">
        <v>614</v>
      </c>
      <c r="G14" s="85">
        <v>4.5599999999999996</v>
      </c>
      <c r="H14" s="90">
        <v>1456.92</v>
      </c>
      <c r="I14" s="87">
        <f t="shared" si="0"/>
        <v>1456.92</v>
      </c>
    </row>
    <row r="15" spans="1:257" ht="15" customHeight="1">
      <c r="A15" s="148"/>
      <c r="B15" s="71" t="s">
        <v>615</v>
      </c>
      <c r="C15" s="71">
        <v>225</v>
      </c>
      <c r="D15" s="72">
        <v>5.5</v>
      </c>
      <c r="E15" s="71">
        <v>3000</v>
      </c>
      <c r="F15" s="73" t="s">
        <v>616</v>
      </c>
      <c r="G15" s="85">
        <v>5.76</v>
      </c>
      <c r="H15" s="90">
        <v>1840.32</v>
      </c>
      <c r="I15" s="87">
        <f t="shared" si="0"/>
        <v>1840.32</v>
      </c>
    </row>
    <row r="16" spans="1:257" ht="15" customHeight="1">
      <c r="A16" s="148"/>
      <c r="B16" s="71" t="s">
        <v>617</v>
      </c>
      <c r="C16" s="71">
        <v>250</v>
      </c>
      <c r="D16" s="72">
        <v>6.2</v>
      </c>
      <c r="E16" s="71">
        <v>3000</v>
      </c>
      <c r="F16" s="73" t="s">
        <v>618</v>
      </c>
      <c r="G16" s="85">
        <v>7.22</v>
      </c>
      <c r="H16" s="90">
        <v>2745.4050000000002</v>
      </c>
      <c r="I16" s="87">
        <f t="shared" si="0"/>
        <v>2745.4050000000002</v>
      </c>
    </row>
    <row r="17" spans="1:9" ht="15" customHeight="1">
      <c r="A17" s="148"/>
      <c r="B17" s="71" t="s">
        <v>619</v>
      </c>
      <c r="C17" s="71">
        <v>280</v>
      </c>
      <c r="D17" s="72">
        <v>6.9</v>
      </c>
      <c r="E17" s="71">
        <v>3000</v>
      </c>
      <c r="F17" s="73" t="s">
        <v>620</v>
      </c>
      <c r="G17" s="85">
        <v>8.94</v>
      </c>
      <c r="H17" s="90">
        <v>3399.4349999999999</v>
      </c>
      <c r="I17" s="87">
        <f t="shared" si="0"/>
        <v>3399.4349999999999</v>
      </c>
    </row>
    <row r="18" spans="1:9" ht="15" customHeight="1">
      <c r="A18" s="148"/>
      <c r="B18" s="71" t="s">
        <v>621</v>
      </c>
      <c r="C18" s="71">
        <v>315</v>
      </c>
      <c r="D18" s="72">
        <v>7.7</v>
      </c>
      <c r="E18" s="71">
        <v>3000</v>
      </c>
      <c r="F18" s="73" t="s">
        <v>622</v>
      </c>
      <c r="G18" s="85">
        <v>11.22</v>
      </c>
      <c r="H18" s="90">
        <v>4266.4049999999997</v>
      </c>
      <c r="I18" s="87">
        <f t="shared" si="0"/>
        <v>4266.4049999999997</v>
      </c>
    </row>
    <row r="19" spans="1:9" ht="15" customHeight="1">
      <c r="A19" s="148"/>
      <c r="B19" s="71" t="s">
        <v>623</v>
      </c>
      <c r="C19" s="71">
        <v>400</v>
      </c>
      <c r="D19" s="72">
        <v>9.8000000000000007</v>
      </c>
      <c r="E19" s="71">
        <v>3000</v>
      </c>
      <c r="F19" s="73" t="s">
        <v>624</v>
      </c>
      <c r="G19" s="85">
        <v>18.07</v>
      </c>
      <c r="H19" s="90">
        <v>6871.1175000000003</v>
      </c>
      <c r="I19" s="87">
        <f t="shared" si="0"/>
        <v>6871.1175000000003</v>
      </c>
    </row>
    <row r="20" spans="1:9" ht="30" customHeight="1">
      <c r="A20" s="148"/>
      <c r="B20" s="67"/>
      <c r="C20" s="67"/>
      <c r="D20" s="68"/>
      <c r="E20" s="69"/>
      <c r="F20" s="70" t="s">
        <v>625</v>
      </c>
      <c r="G20" s="86"/>
      <c r="H20" s="91"/>
      <c r="I20" s="88"/>
    </row>
    <row r="21" spans="1:9" ht="15" customHeight="1">
      <c r="A21" s="148"/>
      <c r="B21" s="75" t="s">
        <v>626</v>
      </c>
      <c r="C21" s="75">
        <v>32</v>
      </c>
      <c r="D21" s="76">
        <v>1</v>
      </c>
      <c r="E21" s="71">
        <v>3000</v>
      </c>
      <c r="F21" s="77" t="s">
        <v>627</v>
      </c>
      <c r="G21" s="85">
        <v>0.24</v>
      </c>
      <c r="H21" s="90">
        <v>76.679999999999993</v>
      </c>
      <c r="I21" s="87">
        <f t="shared" ref="I21:I52" si="1">H21-H21*$C$2</f>
        <v>76.679999999999993</v>
      </c>
    </row>
    <row r="22" spans="1:9" ht="15" customHeight="1">
      <c r="A22" s="148"/>
      <c r="B22" s="75" t="s">
        <v>628</v>
      </c>
      <c r="C22" s="75">
        <v>40</v>
      </c>
      <c r="D22" s="76">
        <v>1.9</v>
      </c>
      <c r="E22" s="71">
        <v>3000</v>
      </c>
      <c r="F22" s="77" t="s">
        <v>629</v>
      </c>
      <c r="G22" s="85">
        <v>0.35</v>
      </c>
      <c r="H22" s="90">
        <v>111.82499999999999</v>
      </c>
      <c r="I22" s="87">
        <f t="shared" si="1"/>
        <v>111.82499999999999</v>
      </c>
    </row>
    <row r="23" spans="1:9" ht="15" customHeight="1">
      <c r="A23" s="148"/>
      <c r="B23" s="75" t="s">
        <v>630</v>
      </c>
      <c r="C23" s="75">
        <v>50</v>
      </c>
      <c r="D23" s="76">
        <v>2.4</v>
      </c>
      <c r="E23" s="71">
        <v>3000</v>
      </c>
      <c r="F23" s="77" t="s">
        <v>631</v>
      </c>
      <c r="G23" s="85">
        <v>0.56000000000000005</v>
      </c>
      <c r="H23" s="90">
        <v>178.92000000000002</v>
      </c>
      <c r="I23" s="87">
        <f t="shared" si="1"/>
        <v>178.92000000000002</v>
      </c>
    </row>
    <row r="24" spans="1:9" ht="15" customHeight="1">
      <c r="A24" s="148"/>
      <c r="B24" s="75" t="s">
        <v>632</v>
      </c>
      <c r="C24" s="75">
        <v>63</v>
      </c>
      <c r="D24" s="76">
        <v>3</v>
      </c>
      <c r="E24" s="71">
        <v>3000</v>
      </c>
      <c r="F24" s="77" t="s">
        <v>633</v>
      </c>
      <c r="G24" s="85">
        <v>0.87</v>
      </c>
      <c r="H24" s="90">
        <v>277.96500000000003</v>
      </c>
      <c r="I24" s="87">
        <f t="shared" si="1"/>
        <v>277.96500000000003</v>
      </c>
    </row>
    <row r="25" spans="1:9" ht="15" customHeight="1">
      <c r="A25" s="148"/>
      <c r="B25" s="78" t="s">
        <v>634</v>
      </c>
      <c r="C25" s="78">
        <v>75</v>
      </c>
      <c r="D25" s="79">
        <v>3.6</v>
      </c>
      <c r="E25" s="71">
        <v>3000</v>
      </c>
      <c r="F25" s="80" t="s">
        <v>635</v>
      </c>
      <c r="G25" s="85">
        <v>1.24</v>
      </c>
      <c r="H25" s="90">
        <v>396.18</v>
      </c>
      <c r="I25" s="87">
        <f t="shared" si="1"/>
        <v>396.18</v>
      </c>
    </row>
    <row r="26" spans="1:9" ht="15" customHeight="1">
      <c r="A26" s="148"/>
      <c r="B26" s="71" t="s">
        <v>636</v>
      </c>
      <c r="C26" s="71">
        <v>90</v>
      </c>
      <c r="D26" s="81">
        <v>4.3</v>
      </c>
      <c r="E26" s="71">
        <v>3000</v>
      </c>
      <c r="F26" s="82" t="s">
        <v>637</v>
      </c>
      <c r="G26" s="85">
        <v>1.77</v>
      </c>
      <c r="H26" s="90">
        <v>565.51499999999999</v>
      </c>
      <c r="I26" s="87">
        <f t="shared" si="1"/>
        <v>565.51499999999999</v>
      </c>
    </row>
    <row r="27" spans="1:9" ht="15" customHeight="1">
      <c r="A27" s="148"/>
      <c r="B27" s="71" t="s">
        <v>638</v>
      </c>
      <c r="C27" s="71">
        <v>110</v>
      </c>
      <c r="D27" s="81">
        <v>4.2</v>
      </c>
      <c r="E27" s="71">
        <v>3000</v>
      </c>
      <c r="F27" s="82" t="s">
        <v>639</v>
      </c>
      <c r="G27" s="85">
        <v>2.14</v>
      </c>
      <c r="H27" s="90">
        <v>683.73</v>
      </c>
      <c r="I27" s="87">
        <f t="shared" si="1"/>
        <v>683.73</v>
      </c>
    </row>
    <row r="28" spans="1:9" ht="15" customHeight="1">
      <c r="A28" s="148"/>
      <c r="B28" s="71" t="s">
        <v>640</v>
      </c>
      <c r="C28" s="71">
        <v>125</v>
      </c>
      <c r="D28" s="81">
        <v>4.8</v>
      </c>
      <c r="E28" s="71">
        <v>3000</v>
      </c>
      <c r="F28" s="82" t="s">
        <v>641</v>
      </c>
      <c r="G28" s="85">
        <v>2.75</v>
      </c>
      <c r="H28" s="90">
        <v>878.625</v>
      </c>
      <c r="I28" s="87">
        <f t="shared" si="1"/>
        <v>878.625</v>
      </c>
    </row>
    <row r="29" spans="1:9" ht="15" customHeight="1">
      <c r="A29" s="148"/>
      <c r="B29" s="71" t="s">
        <v>642</v>
      </c>
      <c r="C29" s="71">
        <v>140</v>
      </c>
      <c r="D29" s="81">
        <v>5.4</v>
      </c>
      <c r="E29" s="71">
        <v>3000</v>
      </c>
      <c r="F29" s="82" t="s">
        <v>643</v>
      </c>
      <c r="G29" s="85">
        <v>3.47</v>
      </c>
      <c r="H29" s="90">
        <v>1108.665</v>
      </c>
      <c r="I29" s="87">
        <f t="shared" si="1"/>
        <v>1108.665</v>
      </c>
    </row>
    <row r="30" spans="1:9" ht="15" customHeight="1">
      <c r="A30" s="148"/>
      <c r="B30" s="71" t="s">
        <v>644</v>
      </c>
      <c r="C30" s="71">
        <v>160</v>
      </c>
      <c r="D30" s="81">
        <v>6.2</v>
      </c>
      <c r="E30" s="71">
        <v>3000</v>
      </c>
      <c r="F30" s="82" t="s">
        <v>645</v>
      </c>
      <c r="G30" s="85">
        <v>4.55</v>
      </c>
      <c r="H30" s="90">
        <v>1453.7250000000001</v>
      </c>
      <c r="I30" s="87">
        <f t="shared" si="1"/>
        <v>1453.7250000000001</v>
      </c>
    </row>
    <row r="31" spans="1:9" ht="15" customHeight="1">
      <c r="A31" s="148"/>
      <c r="B31" s="71" t="s">
        <v>646</v>
      </c>
      <c r="C31" s="71">
        <v>200</v>
      </c>
      <c r="D31" s="81">
        <v>7.7</v>
      </c>
      <c r="E31" s="71">
        <v>3000</v>
      </c>
      <c r="F31" s="82" t="s">
        <v>647</v>
      </c>
      <c r="G31" s="85">
        <v>7.01</v>
      </c>
      <c r="H31" s="90">
        <v>2239.6949999999997</v>
      </c>
      <c r="I31" s="87">
        <f t="shared" si="1"/>
        <v>2239.6949999999997</v>
      </c>
    </row>
    <row r="32" spans="1:9" ht="15" customHeight="1">
      <c r="A32" s="148"/>
      <c r="B32" s="71" t="s">
        <v>648</v>
      </c>
      <c r="C32" s="71">
        <v>225</v>
      </c>
      <c r="D32" s="81">
        <v>8.6</v>
      </c>
      <c r="E32" s="71">
        <v>3000</v>
      </c>
      <c r="F32" s="82" t="s">
        <v>649</v>
      </c>
      <c r="G32" s="85">
        <v>8.81</v>
      </c>
      <c r="H32" s="90">
        <v>2814.7950000000001</v>
      </c>
      <c r="I32" s="87">
        <f t="shared" si="1"/>
        <v>2814.7950000000001</v>
      </c>
    </row>
    <row r="33" spans="1:9" ht="15" customHeight="1">
      <c r="A33" s="148"/>
      <c r="B33" s="71" t="s">
        <v>650</v>
      </c>
      <c r="C33" s="71">
        <v>250</v>
      </c>
      <c r="D33" s="72">
        <v>9.6</v>
      </c>
      <c r="E33" s="71">
        <v>3000</v>
      </c>
      <c r="F33" s="73" t="s">
        <v>651</v>
      </c>
      <c r="G33" s="85">
        <v>10.91</v>
      </c>
      <c r="H33" s="90">
        <v>4148.5275000000001</v>
      </c>
      <c r="I33" s="87">
        <f t="shared" si="1"/>
        <v>4148.5275000000001</v>
      </c>
    </row>
    <row r="34" spans="1:9" ht="15" customHeight="1">
      <c r="A34" s="148"/>
      <c r="B34" s="71" t="s">
        <v>652</v>
      </c>
      <c r="C34" s="71">
        <v>280</v>
      </c>
      <c r="D34" s="72">
        <v>10.7</v>
      </c>
      <c r="E34" s="71">
        <v>3000</v>
      </c>
      <c r="F34" s="73" t="s">
        <v>653</v>
      </c>
      <c r="G34" s="85">
        <v>13.6</v>
      </c>
      <c r="H34" s="90">
        <v>5171.4000000000005</v>
      </c>
      <c r="I34" s="87">
        <f t="shared" si="1"/>
        <v>5171.4000000000005</v>
      </c>
    </row>
    <row r="35" spans="1:9" ht="15" customHeight="1">
      <c r="A35" s="148"/>
      <c r="B35" s="71" t="s">
        <v>654</v>
      </c>
      <c r="C35" s="71">
        <v>315</v>
      </c>
      <c r="D35" s="72">
        <v>12.1</v>
      </c>
      <c r="E35" s="71">
        <v>3000</v>
      </c>
      <c r="F35" s="73" t="s">
        <v>655</v>
      </c>
      <c r="G35" s="85">
        <v>17.309999999999999</v>
      </c>
      <c r="H35" s="90">
        <v>6582.1274999999996</v>
      </c>
      <c r="I35" s="87">
        <f t="shared" si="1"/>
        <v>6582.1274999999996</v>
      </c>
    </row>
    <row r="36" spans="1:9" ht="15" customHeight="1">
      <c r="A36" s="148"/>
      <c r="B36" s="71" t="s">
        <v>656</v>
      </c>
      <c r="C36" s="71">
        <v>355</v>
      </c>
      <c r="D36" s="72">
        <v>13.6</v>
      </c>
      <c r="E36" s="71">
        <v>3000</v>
      </c>
      <c r="F36" s="73" t="s">
        <v>657</v>
      </c>
      <c r="G36" s="85">
        <v>21.87</v>
      </c>
      <c r="H36" s="90">
        <v>8316.067500000001</v>
      </c>
      <c r="I36" s="87">
        <f t="shared" si="1"/>
        <v>8316.067500000001</v>
      </c>
    </row>
    <row r="37" spans="1:9" ht="15" customHeight="1">
      <c r="A37" s="148"/>
      <c r="B37" s="71" t="s">
        <v>658</v>
      </c>
      <c r="C37" s="71">
        <v>400</v>
      </c>
      <c r="D37" s="72">
        <v>15.3</v>
      </c>
      <c r="E37" s="71">
        <v>3000</v>
      </c>
      <c r="F37" s="73" t="s">
        <v>659</v>
      </c>
      <c r="G37" s="85">
        <v>27.72</v>
      </c>
      <c r="H37" s="90">
        <v>10540.529999999999</v>
      </c>
      <c r="I37" s="87">
        <f t="shared" si="1"/>
        <v>10540.529999999999</v>
      </c>
    </row>
    <row r="38" spans="1:9" ht="30" customHeight="1">
      <c r="A38" s="148"/>
      <c r="B38" s="67"/>
      <c r="C38" s="67"/>
      <c r="D38" s="68"/>
      <c r="E38" s="69"/>
      <c r="F38" s="70" t="s">
        <v>660</v>
      </c>
      <c r="G38" s="86"/>
      <c r="H38" s="91"/>
      <c r="I38" s="88"/>
    </row>
    <row r="39" spans="1:9" ht="15" customHeight="1">
      <c r="A39" s="148"/>
      <c r="B39" s="71" t="s">
        <v>661</v>
      </c>
      <c r="C39" s="71">
        <v>16</v>
      </c>
      <c r="D39" s="72">
        <v>1.5</v>
      </c>
      <c r="E39" s="71">
        <v>3000</v>
      </c>
      <c r="F39" s="73" t="s">
        <v>662</v>
      </c>
      <c r="G39" s="85">
        <v>0.14000000000000001</v>
      </c>
      <c r="H39" s="90">
        <v>44.730000000000004</v>
      </c>
      <c r="I39" s="87">
        <f t="shared" si="1"/>
        <v>44.730000000000004</v>
      </c>
    </row>
    <row r="40" spans="1:9" ht="15" customHeight="1">
      <c r="A40" s="148"/>
      <c r="B40" s="71" t="s">
        <v>663</v>
      </c>
      <c r="C40" s="71">
        <v>20</v>
      </c>
      <c r="D40" s="72">
        <v>1.5</v>
      </c>
      <c r="E40" s="71">
        <v>3000</v>
      </c>
      <c r="F40" s="73" t="s">
        <v>664</v>
      </c>
      <c r="G40" s="85">
        <v>0.19</v>
      </c>
      <c r="H40" s="90">
        <v>60.704999999999998</v>
      </c>
      <c r="I40" s="87">
        <f t="shared" si="1"/>
        <v>60.704999999999998</v>
      </c>
    </row>
    <row r="41" spans="1:9" ht="15" customHeight="1">
      <c r="A41" s="148"/>
      <c r="B41" s="71" t="s">
        <v>665</v>
      </c>
      <c r="C41" s="71">
        <v>25</v>
      </c>
      <c r="D41" s="72">
        <v>1.9</v>
      </c>
      <c r="E41" s="71">
        <v>3000</v>
      </c>
      <c r="F41" s="73" t="s">
        <v>666</v>
      </c>
      <c r="G41" s="85">
        <v>0.21</v>
      </c>
      <c r="H41" s="90">
        <v>67.094999999999999</v>
      </c>
      <c r="I41" s="87">
        <f t="shared" si="1"/>
        <v>67.094999999999999</v>
      </c>
    </row>
    <row r="42" spans="1:9" ht="15" customHeight="1">
      <c r="A42" s="148"/>
      <c r="B42" s="71" t="s">
        <v>667</v>
      </c>
      <c r="C42" s="71">
        <v>32</v>
      </c>
      <c r="D42" s="72">
        <v>2.4</v>
      </c>
      <c r="E42" s="71">
        <v>3000</v>
      </c>
      <c r="F42" s="73" t="s">
        <v>668</v>
      </c>
      <c r="G42" s="85">
        <v>0.34</v>
      </c>
      <c r="H42" s="90">
        <v>108.63</v>
      </c>
      <c r="I42" s="87">
        <f t="shared" si="1"/>
        <v>108.63</v>
      </c>
    </row>
    <row r="43" spans="1:9" ht="15" customHeight="1">
      <c r="A43" s="148"/>
      <c r="B43" s="71" t="s">
        <v>669</v>
      </c>
      <c r="C43" s="71">
        <v>40</v>
      </c>
      <c r="D43" s="72">
        <v>3</v>
      </c>
      <c r="E43" s="71">
        <v>3000</v>
      </c>
      <c r="F43" s="73" t="s">
        <v>670</v>
      </c>
      <c r="G43" s="85">
        <v>0.53</v>
      </c>
      <c r="H43" s="90">
        <v>169.33500000000001</v>
      </c>
      <c r="I43" s="87">
        <f t="shared" si="1"/>
        <v>169.33500000000001</v>
      </c>
    </row>
    <row r="44" spans="1:9" ht="15" customHeight="1">
      <c r="A44" s="148"/>
      <c r="B44" s="71" t="s">
        <v>671</v>
      </c>
      <c r="C44" s="71">
        <v>50</v>
      </c>
      <c r="D44" s="72">
        <v>3.7</v>
      </c>
      <c r="E44" s="71">
        <v>3000</v>
      </c>
      <c r="F44" s="73" t="s">
        <v>672</v>
      </c>
      <c r="G44" s="85">
        <v>0.82</v>
      </c>
      <c r="H44" s="90">
        <v>261.99</v>
      </c>
      <c r="I44" s="87">
        <f t="shared" si="1"/>
        <v>261.99</v>
      </c>
    </row>
    <row r="45" spans="1:9" ht="15" customHeight="1">
      <c r="A45" s="148"/>
      <c r="B45" s="71" t="s">
        <v>673</v>
      </c>
      <c r="C45" s="71">
        <v>63</v>
      </c>
      <c r="D45" s="72">
        <v>4.7</v>
      </c>
      <c r="E45" s="71">
        <v>3000</v>
      </c>
      <c r="F45" s="73" t="s">
        <v>674</v>
      </c>
      <c r="G45" s="85">
        <v>1.3</v>
      </c>
      <c r="H45" s="90">
        <v>415.34999999999997</v>
      </c>
      <c r="I45" s="87">
        <f t="shared" si="1"/>
        <v>415.34999999999997</v>
      </c>
    </row>
    <row r="46" spans="1:9" ht="15" customHeight="1">
      <c r="A46" s="148"/>
      <c r="B46" s="71" t="s">
        <v>675</v>
      </c>
      <c r="C46" s="71">
        <v>75</v>
      </c>
      <c r="D46" s="72">
        <v>5.6</v>
      </c>
      <c r="E46" s="71">
        <v>3000</v>
      </c>
      <c r="F46" s="73" t="s">
        <v>676</v>
      </c>
      <c r="G46" s="85">
        <v>1.85</v>
      </c>
      <c r="H46" s="90">
        <v>591.07499999999993</v>
      </c>
      <c r="I46" s="87">
        <f t="shared" si="1"/>
        <v>591.07499999999993</v>
      </c>
    </row>
    <row r="47" spans="1:9" ht="15" customHeight="1">
      <c r="A47" s="148"/>
      <c r="B47" s="71" t="s">
        <v>677</v>
      </c>
      <c r="C47" s="71">
        <v>90</v>
      </c>
      <c r="D47" s="72">
        <v>6.7</v>
      </c>
      <c r="E47" s="71">
        <v>3000</v>
      </c>
      <c r="F47" s="73" t="s">
        <v>678</v>
      </c>
      <c r="G47" s="85">
        <v>2.64</v>
      </c>
      <c r="H47" s="90">
        <v>843.48</v>
      </c>
      <c r="I47" s="87">
        <f t="shared" si="1"/>
        <v>843.48</v>
      </c>
    </row>
    <row r="48" spans="1:9" ht="15" customHeight="1">
      <c r="A48" s="148"/>
      <c r="B48" s="71" t="s">
        <v>679</v>
      </c>
      <c r="C48" s="71">
        <v>110</v>
      </c>
      <c r="D48" s="72">
        <v>8.1</v>
      </c>
      <c r="E48" s="71">
        <v>3000</v>
      </c>
      <c r="F48" s="73" t="s">
        <v>680</v>
      </c>
      <c r="G48" s="85">
        <v>3.91</v>
      </c>
      <c r="H48" s="90">
        <v>1249.2450000000001</v>
      </c>
      <c r="I48" s="87">
        <f t="shared" si="1"/>
        <v>1249.2450000000001</v>
      </c>
    </row>
    <row r="49" spans="1:9" ht="15" customHeight="1">
      <c r="A49" s="148"/>
      <c r="B49" s="71" t="s">
        <v>681</v>
      </c>
      <c r="C49" s="71">
        <v>125</v>
      </c>
      <c r="D49" s="72">
        <v>7.4</v>
      </c>
      <c r="E49" s="71">
        <v>3000</v>
      </c>
      <c r="F49" s="73" t="s">
        <v>682</v>
      </c>
      <c r="G49" s="85">
        <v>4.12</v>
      </c>
      <c r="H49" s="90">
        <v>1316.34</v>
      </c>
      <c r="I49" s="87">
        <f t="shared" si="1"/>
        <v>1316.34</v>
      </c>
    </row>
    <row r="50" spans="1:9" ht="15" customHeight="1">
      <c r="A50" s="148"/>
      <c r="B50" s="71" t="s">
        <v>683</v>
      </c>
      <c r="C50" s="71">
        <v>140</v>
      </c>
      <c r="D50" s="72">
        <v>8.3000000000000007</v>
      </c>
      <c r="E50" s="71">
        <v>3000</v>
      </c>
      <c r="F50" s="73" t="s">
        <v>684</v>
      </c>
      <c r="G50" s="85">
        <v>5.18</v>
      </c>
      <c r="H50" s="90">
        <v>1655.0099999999998</v>
      </c>
      <c r="I50" s="87">
        <f t="shared" si="1"/>
        <v>1655.0099999999998</v>
      </c>
    </row>
    <row r="51" spans="1:9" ht="15" customHeight="1">
      <c r="A51" s="148"/>
      <c r="B51" s="71" t="s">
        <v>685</v>
      </c>
      <c r="C51" s="71">
        <v>160</v>
      </c>
      <c r="D51" s="72">
        <v>9.5</v>
      </c>
      <c r="E51" s="71">
        <v>3000</v>
      </c>
      <c r="F51" s="73" t="s">
        <v>686</v>
      </c>
      <c r="G51" s="85">
        <v>6.75</v>
      </c>
      <c r="H51" s="90">
        <v>2156.625</v>
      </c>
      <c r="I51" s="87">
        <f t="shared" si="1"/>
        <v>2156.625</v>
      </c>
    </row>
    <row r="52" spans="1:9" ht="15" customHeight="1">
      <c r="A52" s="148"/>
      <c r="B52" s="83" t="s">
        <v>687</v>
      </c>
      <c r="C52" s="71">
        <v>200</v>
      </c>
      <c r="D52" s="81">
        <v>11.9</v>
      </c>
      <c r="E52" s="71">
        <v>3000</v>
      </c>
      <c r="F52" s="82" t="s">
        <v>688</v>
      </c>
      <c r="G52" s="85">
        <v>10.53</v>
      </c>
      <c r="H52" s="90">
        <v>3364.335</v>
      </c>
      <c r="I52" s="87">
        <f t="shared" si="1"/>
        <v>3364.335</v>
      </c>
    </row>
    <row r="53" spans="1:9" ht="15" customHeight="1">
      <c r="A53" s="148"/>
      <c r="B53" s="71" t="s">
        <v>689</v>
      </c>
      <c r="C53" s="71">
        <v>225</v>
      </c>
      <c r="D53" s="72">
        <v>13.4</v>
      </c>
      <c r="E53" s="71">
        <v>3000</v>
      </c>
      <c r="F53" s="73" t="s">
        <v>690</v>
      </c>
      <c r="G53" s="85">
        <v>13.35</v>
      </c>
      <c r="H53" s="90">
        <v>4265.3249999999998</v>
      </c>
      <c r="I53" s="87">
        <f>H53-H53*$C$2</f>
        <v>4265.3249999999998</v>
      </c>
    </row>
    <row r="54" spans="1:9" ht="15" customHeight="1">
      <c r="A54" s="148"/>
      <c r="B54" s="71" t="s">
        <v>691</v>
      </c>
      <c r="C54" s="71">
        <v>250</v>
      </c>
      <c r="D54" s="72">
        <v>14.8</v>
      </c>
      <c r="E54" s="71">
        <v>3000</v>
      </c>
      <c r="F54" s="73" t="s">
        <v>692</v>
      </c>
      <c r="G54" s="85">
        <v>16.350000000000001</v>
      </c>
      <c r="H54" s="90">
        <v>6217.0875000000005</v>
      </c>
      <c r="I54" s="87">
        <f t="shared" ref="I54:I57" si="2">H54-H54*$C$2</f>
        <v>6217.0875000000005</v>
      </c>
    </row>
    <row r="55" spans="1:9" ht="15" customHeight="1">
      <c r="A55" s="148"/>
      <c r="B55" s="71" t="s">
        <v>693</v>
      </c>
      <c r="C55" s="71">
        <v>280</v>
      </c>
      <c r="D55" s="72">
        <v>16.600000000000001</v>
      </c>
      <c r="E55" s="71">
        <v>3000</v>
      </c>
      <c r="F55" s="73" t="s">
        <v>694</v>
      </c>
      <c r="G55" s="85">
        <v>20.54</v>
      </c>
      <c r="H55" s="90">
        <v>7810.3349999999991</v>
      </c>
      <c r="I55" s="87">
        <f t="shared" si="2"/>
        <v>7810.3349999999991</v>
      </c>
    </row>
    <row r="56" spans="1:9" ht="15" customHeight="1">
      <c r="A56" s="148"/>
      <c r="B56" s="71" t="s">
        <v>695</v>
      </c>
      <c r="C56" s="71">
        <v>315</v>
      </c>
      <c r="D56" s="72">
        <v>18.7</v>
      </c>
      <c r="E56" s="71">
        <v>3000</v>
      </c>
      <c r="F56" s="73" t="s">
        <v>696</v>
      </c>
      <c r="G56" s="85">
        <v>26</v>
      </c>
      <c r="H56" s="90">
        <v>9886.5</v>
      </c>
      <c r="I56" s="87">
        <f t="shared" si="2"/>
        <v>9886.5</v>
      </c>
    </row>
    <row r="57" spans="1:9" ht="15" customHeight="1">
      <c r="A57" s="149"/>
      <c r="B57" s="71" t="s">
        <v>697</v>
      </c>
      <c r="C57" s="71">
        <v>355</v>
      </c>
      <c r="D57" s="72">
        <v>21.1</v>
      </c>
      <c r="E57" s="71">
        <v>3000</v>
      </c>
      <c r="F57" s="73" t="s">
        <v>698</v>
      </c>
      <c r="G57" s="85">
        <v>33.08</v>
      </c>
      <c r="H57" s="90">
        <v>12578.669999999998</v>
      </c>
      <c r="I57" s="87">
        <f t="shared" si="2"/>
        <v>12578.669999999998</v>
      </c>
    </row>
    <row r="58" spans="1:9">
      <c r="A58" s="14"/>
      <c r="B58" s="14"/>
      <c r="C58" s="14"/>
      <c r="D58" s="14"/>
      <c r="E58" s="14"/>
      <c r="F58" s="14"/>
      <c r="G58" s="14"/>
      <c r="H58" s="14"/>
      <c r="I58" s="84"/>
    </row>
    <row r="59" spans="1:9" ht="16">
      <c r="A59" s="16"/>
      <c r="B59" s="16"/>
      <c r="C59" s="14"/>
      <c r="D59" s="14"/>
      <c r="E59" s="14"/>
      <c r="F59" s="14"/>
      <c r="G59" s="14"/>
      <c r="H59" s="14"/>
    </row>
  </sheetData>
  <mergeCells count="6">
    <mergeCell ref="A6:A57"/>
    <mergeCell ref="A2:B2"/>
    <mergeCell ref="A3:G3"/>
    <mergeCell ref="D2:I2"/>
    <mergeCell ref="A1:I1"/>
    <mergeCell ref="H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0C0BE"/>
  </sheetPr>
  <dimension ref="A1:IW29"/>
  <sheetViews>
    <sheetView workbookViewId="0">
      <selection sqref="A1:XFD1"/>
    </sheetView>
  </sheetViews>
  <sheetFormatPr baseColWidth="10" defaultColWidth="11.5" defaultRowHeight="15"/>
  <cols>
    <col min="1" max="1" width="33.5" customWidth="1"/>
    <col min="2" max="2" width="22" customWidth="1"/>
    <col min="3" max="3" width="8.83203125" customWidth="1"/>
    <col min="4" max="4" width="9" customWidth="1"/>
    <col min="6" max="6" width="93" customWidth="1"/>
  </cols>
  <sheetData>
    <row r="1" spans="1:257" s="4" customFormat="1" ht="102" customHeight="1">
      <c r="A1" s="112" t="s">
        <v>759</v>
      </c>
      <c r="B1" s="113"/>
      <c r="C1" s="113"/>
      <c r="D1" s="113"/>
      <c r="E1" s="113"/>
      <c r="F1" s="113"/>
      <c r="G1" s="113"/>
      <c r="H1" s="113"/>
      <c r="I1" s="11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IW1" s="104"/>
    </row>
    <row r="2" spans="1:257" ht="103.5" customHeight="1">
      <c r="A2" s="161" t="s">
        <v>753</v>
      </c>
      <c r="B2" s="162"/>
      <c r="C2" s="162"/>
      <c r="D2" s="162"/>
      <c r="E2" s="162"/>
      <c r="F2" s="162"/>
      <c r="G2" s="162"/>
      <c r="H2" s="15"/>
    </row>
    <row r="3" spans="1:257" ht="68">
      <c r="A3" s="92" t="s">
        <v>2</v>
      </c>
      <c r="B3" s="92" t="s">
        <v>3</v>
      </c>
      <c r="C3" s="92" t="s">
        <v>24</v>
      </c>
      <c r="D3" s="92" t="s">
        <v>591</v>
      </c>
      <c r="E3" s="92" t="s">
        <v>592</v>
      </c>
      <c r="F3" s="92" t="s">
        <v>25</v>
      </c>
      <c r="G3" s="92" t="s">
        <v>593</v>
      </c>
      <c r="H3" s="92" t="s">
        <v>594</v>
      </c>
    </row>
    <row r="4" spans="1:257" ht="17">
      <c r="A4" s="93" t="s">
        <v>708</v>
      </c>
      <c r="B4" s="94"/>
      <c r="C4" s="95"/>
      <c r="D4" s="66"/>
      <c r="E4" s="96"/>
      <c r="F4" s="97" t="s">
        <v>596</v>
      </c>
      <c r="G4" s="98"/>
      <c r="H4" s="99"/>
    </row>
    <row r="5" spans="1:257" ht="16">
      <c r="A5" s="147"/>
      <c r="B5" s="75" t="s">
        <v>709</v>
      </c>
      <c r="C5" s="75">
        <v>90</v>
      </c>
      <c r="D5" s="75">
        <v>2.2000000000000002</v>
      </c>
      <c r="E5" s="71">
        <v>6100</v>
      </c>
      <c r="F5" s="100" t="s">
        <v>710</v>
      </c>
      <c r="G5" s="101">
        <v>0.96</v>
      </c>
      <c r="H5" s="74">
        <v>383.61649999999997</v>
      </c>
    </row>
    <row r="6" spans="1:257" ht="16">
      <c r="A6" s="159"/>
      <c r="B6" s="75" t="s">
        <v>711</v>
      </c>
      <c r="C6" s="75">
        <v>110</v>
      </c>
      <c r="D6" s="75">
        <v>2.7</v>
      </c>
      <c r="E6" s="71">
        <v>3120</v>
      </c>
      <c r="F6" s="100" t="s">
        <v>712</v>
      </c>
      <c r="G6" s="101">
        <v>1.41</v>
      </c>
      <c r="H6" s="74">
        <v>609.50599999999997</v>
      </c>
    </row>
    <row r="7" spans="1:257" ht="16">
      <c r="A7" s="159"/>
      <c r="B7" s="75" t="s">
        <v>713</v>
      </c>
      <c r="C7" s="75">
        <v>110</v>
      </c>
      <c r="D7" s="75">
        <v>2.7</v>
      </c>
      <c r="E7" s="71">
        <v>6120</v>
      </c>
      <c r="F7" s="100" t="s">
        <v>714</v>
      </c>
      <c r="G7" s="101">
        <v>1.41</v>
      </c>
      <c r="H7" s="74">
        <v>547.00149999999996</v>
      </c>
    </row>
    <row r="8" spans="1:257" ht="16">
      <c r="A8" s="159"/>
      <c r="B8" s="75" t="s">
        <v>715</v>
      </c>
      <c r="C8" s="75">
        <v>160</v>
      </c>
      <c r="D8" s="75">
        <v>4</v>
      </c>
      <c r="E8" s="71">
        <v>3140</v>
      </c>
      <c r="F8" s="100" t="s">
        <v>716</v>
      </c>
      <c r="G8" s="101">
        <v>2.99</v>
      </c>
      <c r="H8" s="74">
        <v>1238.5689999999997</v>
      </c>
    </row>
    <row r="9" spans="1:257" ht="16">
      <c r="A9" s="159"/>
      <c r="B9" s="78" t="s">
        <v>717</v>
      </c>
      <c r="C9" s="78">
        <v>160</v>
      </c>
      <c r="D9" s="78">
        <v>4</v>
      </c>
      <c r="E9" s="71">
        <v>6140</v>
      </c>
      <c r="F9" s="100" t="s">
        <v>718</v>
      </c>
      <c r="G9" s="101">
        <v>2.99</v>
      </c>
      <c r="H9" s="74">
        <v>1132.789</v>
      </c>
    </row>
    <row r="10" spans="1:257" ht="17">
      <c r="A10" s="159"/>
      <c r="B10" s="71" t="s">
        <v>719</v>
      </c>
      <c r="C10" s="71">
        <v>225</v>
      </c>
      <c r="D10" s="21">
        <v>5.5</v>
      </c>
      <c r="E10" s="71">
        <v>6160</v>
      </c>
      <c r="F10" s="100" t="s">
        <v>720</v>
      </c>
      <c r="G10" s="101">
        <v>5.76</v>
      </c>
      <c r="H10" s="74">
        <v>2182.6759999999999</v>
      </c>
    </row>
    <row r="11" spans="1:257" ht="17">
      <c r="A11" s="159"/>
      <c r="B11" s="71" t="s">
        <v>721</v>
      </c>
      <c r="C11" s="71">
        <v>315</v>
      </c>
      <c r="D11" s="21">
        <v>7.7</v>
      </c>
      <c r="E11" s="71">
        <v>6190</v>
      </c>
      <c r="F11" s="100" t="s">
        <v>722</v>
      </c>
      <c r="G11" s="101">
        <v>11.22</v>
      </c>
      <c r="H11" s="74">
        <v>4251.043999999999</v>
      </c>
    </row>
    <row r="12" spans="1:257" ht="17">
      <c r="A12" s="159"/>
      <c r="B12" s="71" t="s">
        <v>723</v>
      </c>
      <c r="C12" s="71">
        <v>400</v>
      </c>
      <c r="D12" s="21">
        <v>9.8000000000000007</v>
      </c>
      <c r="E12" s="71">
        <v>6220</v>
      </c>
      <c r="F12" s="100" t="s">
        <v>724</v>
      </c>
      <c r="G12" s="101">
        <v>18.07</v>
      </c>
      <c r="H12" s="74">
        <v>7248.3899999999994</v>
      </c>
    </row>
    <row r="13" spans="1:257" ht="17">
      <c r="A13" s="159"/>
      <c r="B13" s="102"/>
      <c r="C13" s="102"/>
      <c r="D13" s="102"/>
      <c r="E13" s="102"/>
      <c r="F13" s="97" t="s">
        <v>625</v>
      </c>
      <c r="G13" s="98"/>
      <c r="H13" s="103"/>
    </row>
    <row r="14" spans="1:257" ht="17">
      <c r="A14" s="159"/>
      <c r="B14" s="71" t="s">
        <v>725</v>
      </c>
      <c r="C14" s="71">
        <v>110</v>
      </c>
      <c r="D14" s="21">
        <v>4.2</v>
      </c>
      <c r="E14" s="71">
        <v>3120</v>
      </c>
      <c r="F14" s="100" t="s">
        <v>726</v>
      </c>
      <c r="G14" s="101">
        <v>2.14</v>
      </c>
      <c r="H14" s="74">
        <v>859.0524999999999</v>
      </c>
    </row>
    <row r="15" spans="1:257" ht="17">
      <c r="A15" s="159"/>
      <c r="B15" s="71" t="s">
        <v>727</v>
      </c>
      <c r="C15" s="71">
        <v>110</v>
      </c>
      <c r="D15" s="21">
        <v>4.2</v>
      </c>
      <c r="E15" s="71">
        <v>6120</v>
      </c>
      <c r="F15" s="100" t="s">
        <v>728</v>
      </c>
      <c r="G15" s="101">
        <v>2.14</v>
      </c>
      <c r="H15" s="74">
        <v>796.54799999999989</v>
      </c>
    </row>
    <row r="16" spans="1:257" ht="17">
      <c r="A16" s="159"/>
      <c r="B16" s="71" t="s">
        <v>729</v>
      </c>
      <c r="C16" s="71">
        <v>160</v>
      </c>
      <c r="D16" s="21">
        <v>6.2</v>
      </c>
      <c r="E16" s="71">
        <v>3140</v>
      </c>
      <c r="F16" s="100" t="s">
        <v>730</v>
      </c>
      <c r="G16" s="101">
        <v>4.55</v>
      </c>
      <c r="H16" s="74">
        <v>1771.8354999999997</v>
      </c>
    </row>
    <row r="17" spans="1:8" ht="17">
      <c r="A17" s="159"/>
      <c r="B17" s="71" t="s">
        <v>731</v>
      </c>
      <c r="C17" s="71">
        <v>160</v>
      </c>
      <c r="D17" s="21">
        <v>6.2</v>
      </c>
      <c r="E17" s="71">
        <v>6140</v>
      </c>
      <c r="F17" s="100" t="s">
        <v>732</v>
      </c>
      <c r="G17" s="101">
        <v>4.55</v>
      </c>
      <c r="H17" s="74">
        <v>1666.0554999999999</v>
      </c>
    </row>
    <row r="18" spans="1:8" ht="17">
      <c r="A18" s="159"/>
      <c r="B18" s="71" t="s">
        <v>733</v>
      </c>
      <c r="C18" s="78">
        <v>225</v>
      </c>
      <c r="D18" s="78">
        <v>8.6</v>
      </c>
      <c r="E18" s="71">
        <v>6160</v>
      </c>
      <c r="F18" s="100" t="s">
        <v>734</v>
      </c>
      <c r="G18" s="101">
        <v>8.81</v>
      </c>
      <c r="H18" s="74">
        <v>3225.2649999999994</v>
      </c>
    </row>
    <row r="19" spans="1:8" ht="17">
      <c r="A19" s="159"/>
      <c r="B19" s="71" t="s">
        <v>735</v>
      </c>
      <c r="C19" s="78">
        <v>315</v>
      </c>
      <c r="D19" s="78">
        <v>12.1</v>
      </c>
      <c r="E19" s="71">
        <v>6190</v>
      </c>
      <c r="F19" s="100" t="s">
        <v>736</v>
      </c>
      <c r="G19" s="101">
        <v>17.309999999999999</v>
      </c>
      <c r="H19" s="74">
        <v>6332.8394999999991</v>
      </c>
    </row>
    <row r="20" spans="1:8" ht="17">
      <c r="A20" s="159"/>
      <c r="B20" s="71" t="s">
        <v>737</v>
      </c>
      <c r="C20" s="71">
        <v>400</v>
      </c>
      <c r="D20" s="78">
        <v>15.3</v>
      </c>
      <c r="E20" s="71">
        <v>6220</v>
      </c>
      <c r="F20" s="100" t="s">
        <v>738</v>
      </c>
      <c r="G20" s="101">
        <v>27.72</v>
      </c>
      <c r="H20" s="74">
        <v>10547.126999999999</v>
      </c>
    </row>
    <row r="21" spans="1:8" ht="17">
      <c r="A21" s="159"/>
      <c r="B21" s="102"/>
      <c r="C21" s="102"/>
      <c r="D21" s="102"/>
      <c r="E21" s="102"/>
      <c r="F21" s="97" t="s">
        <v>660</v>
      </c>
      <c r="G21" s="98"/>
      <c r="H21" s="103"/>
    </row>
    <row r="22" spans="1:8" ht="16">
      <c r="A22" s="159"/>
      <c r="B22" s="75" t="s">
        <v>739</v>
      </c>
      <c r="C22" s="75">
        <v>110</v>
      </c>
      <c r="D22" s="75">
        <v>6.6</v>
      </c>
      <c r="E22" s="71">
        <v>3120</v>
      </c>
      <c r="F22" s="100" t="s">
        <v>740</v>
      </c>
      <c r="G22" s="101">
        <v>3.2</v>
      </c>
      <c r="H22" s="74">
        <v>1221.3899999999999</v>
      </c>
    </row>
    <row r="23" spans="1:8" ht="16">
      <c r="A23" s="159"/>
      <c r="B23" s="75" t="s">
        <v>741</v>
      </c>
      <c r="C23" s="75">
        <v>110</v>
      </c>
      <c r="D23" s="75">
        <v>6.6</v>
      </c>
      <c r="E23" s="71">
        <v>6120</v>
      </c>
      <c r="F23" s="100" t="s">
        <v>742</v>
      </c>
      <c r="G23" s="101">
        <v>3.2</v>
      </c>
      <c r="H23" s="74">
        <v>1158.9059999999999</v>
      </c>
    </row>
    <row r="24" spans="1:8" ht="16">
      <c r="A24" s="159"/>
      <c r="B24" s="75" t="s">
        <v>743</v>
      </c>
      <c r="C24" s="75">
        <v>160</v>
      </c>
      <c r="D24" s="75">
        <v>9.5</v>
      </c>
      <c r="E24" s="71">
        <v>3140</v>
      </c>
      <c r="F24" s="100" t="s">
        <v>744</v>
      </c>
      <c r="G24" s="101">
        <v>6.75</v>
      </c>
      <c r="H24" s="74">
        <v>2523.8780000000002</v>
      </c>
    </row>
    <row r="25" spans="1:8" ht="16">
      <c r="A25" s="159"/>
      <c r="B25" s="75" t="s">
        <v>745</v>
      </c>
      <c r="C25" s="75">
        <v>160</v>
      </c>
      <c r="D25" s="75">
        <v>9.5</v>
      </c>
      <c r="E25" s="71">
        <v>6140</v>
      </c>
      <c r="F25" s="100" t="s">
        <v>746</v>
      </c>
      <c r="G25" s="101">
        <v>6.75</v>
      </c>
      <c r="H25" s="74">
        <v>2418.0979999999995</v>
      </c>
    </row>
    <row r="26" spans="1:8" ht="17">
      <c r="A26" s="159"/>
      <c r="B26" s="71" t="s">
        <v>747</v>
      </c>
      <c r="C26" s="71">
        <v>225</v>
      </c>
      <c r="D26" s="21">
        <v>13.4</v>
      </c>
      <c r="E26" s="71">
        <v>6160</v>
      </c>
      <c r="F26" s="100" t="s">
        <v>748</v>
      </c>
      <c r="G26" s="101">
        <v>13.35</v>
      </c>
      <c r="H26" s="74">
        <v>4777.2174999999997</v>
      </c>
    </row>
    <row r="27" spans="1:8" ht="17">
      <c r="A27" s="159"/>
      <c r="B27" s="71" t="s">
        <v>749</v>
      </c>
      <c r="C27" s="71">
        <v>315</v>
      </c>
      <c r="D27" s="21">
        <v>18.7</v>
      </c>
      <c r="E27" s="71">
        <v>6190</v>
      </c>
      <c r="F27" s="100" t="s">
        <v>750</v>
      </c>
      <c r="G27" s="101">
        <v>26</v>
      </c>
      <c r="H27" s="74">
        <v>9303.4124999999985</v>
      </c>
    </row>
    <row r="28" spans="1:8" ht="17">
      <c r="A28" s="160"/>
      <c r="B28" s="71" t="s">
        <v>751</v>
      </c>
      <c r="C28" s="71">
        <v>400</v>
      </c>
      <c r="D28" s="21">
        <v>23.7</v>
      </c>
      <c r="E28" s="71">
        <v>6220</v>
      </c>
      <c r="F28" s="100" t="s">
        <v>752</v>
      </c>
      <c r="G28" s="101">
        <v>41.8</v>
      </c>
      <c r="H28" s="74">
        <v>15360.198999999999</v>
      </c>
    </row>
    <row r="29" spans="1:8" ht="16">
      <c r="A29" s="104"/>
      <c r="B29" s="104"/>
      <c r="C29" s="104"/>
      <c r="D29" s="104"/>
      <c r="E29" s="104"/>
      <c r="F29" s="104"/>
      <c r="G29" s="104"/>
      <c r="H29" s="104"/>
    </row>
  </sheetData>
  <mergeCells count="3">
    <mergeCell ref="A5:A28"/>
    <mergeCell ref="A2:G2"/>
    <mergeCell ref="A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ФИТИНГИ</vt:lpstr>
      <vt:lpstr>ТРУБЫ ПВХ КЛЕЕВЫЕ</vt:lpstr>
      <vt:lpstr>ТРУБЫ ПВХ ПОД КОЛЬЦО</vt:lpstr>
      <vt:lpstr>Лист3</vt:lpstr>
      <vt:lpstr>ФИТИНГИ!Область_печати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2024-06-20T12:50:21Z</dcterms:created>
  <dcterms:modified xsi:type="dcterms:W3CDTF">2025-08-26T09:07:25Z</dcterms:modified>
</cp:coreProperties>
</file>