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ss\Desktop\Ведомости\Эл-во\"/>
    </mc:Choice>
  </mc:AlternateContent>
  <xr:revisionPtr revIDLastSave="0" documentId="13_ncr:1_{55B7EA17-6393-4BD2-8EE6-4C463ADA0099}" xr6:coauthVersionLast="47" xr6:coauthVersionMax="47" xr10:uidLastSave="{00000000-0000-0000-0000-000000000000}"/>
  <bookViews>
    <workbookView xWindow="10236" yWindow="204" windowWidth="12300" windowHeight="13536" tabRatio="602" xr2:uid="{00000000-000D-0000-FFFF-FFFF00000000}"/>
  </bookViews>
  <sheets>
    <sheet name="показания за месяц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6" i="21" l="1"/>
  <c r="J16" i="21" l="1"/>
  <c r="L16" i="21" s="1"/>
  <c r="K115" i="21"/>
  <c r="M115" i="21" s="1"/>
  <c r="J115" i="21"/>
  <c r="K112" i="21"/>
  <c r="M112" i="21" s="1"/>
  <c r="J112" i="21"/>
  <c r="L112" i="21" s="1"/>
  <c r="K111" i="21"/>
  <c r="M111" i="21" s="1"/>
  <c r="J111" i="21"/>
  <c r="L111" i="21" s="1"/>
  <c r="K110" i="21"/>
  <c r="M110" i="21" s="1"/>
  <c r="J110" i="21"/>
  <c r="L110" i="21" s="1"/>
  <c r="K109" i="21"/>
  <c r="M109" i="21" s="1"/>
  <c r="J109" i="21"/>
  <c r="L109" i="21" s="1"/>
  <c r="K108" i="21"/>
  <c r="M108" i="21" s="1"/>
  <c r="J108" i="21"/>
  <c r="L108" i="21" s="1"/>
  <c r="K107" i="21"/>
  <c r="M107" i="21" s="1"/>
  <c r="J107" i="21"/>
  <c r="L107" i="21" s="1"/>
  <c r="K106" i="21"/>
  <c r="M106" i="21" s="1"/>
  <c r="J106" i="21"/>
  <c r="L106" i="21" s="1"/>
  <c r="K105" i="21"/>
  <c r="M105" i="21" s="1"/>
  <c r="J105" i="21"/>
  <c r="L105" i="21" s="1"/>
  <c r="K104" i="21"/>
  <c r="M104" i="21" s="1"/>
  <c r="J104" i="21"/>
  <c r="L104" i="21" s="1"/>
  <c r="K103" i="21"/>
  <c r="M103" i="21" s="1"/>
  <c r="J103" i="21"/>
  <c r="L103" i="21" s="1"/>
  <c r="K102" i="21"/>
  <c r="M102" i="21" s="1"/>
  <c r="J102" i="21"/>
  <c r="L102" i="21" s="1"/>
  <c r="K101" i="21"/>
  <c r="M101" i="21" s="1"/>
  <c r="J101" i="21"/>
  <c r="L101" i="21" s="1"/>
  <c r="K100" i="21"/>
  <c r="M100" i="21" s="1"/>
  <c r="J100" i="21"/>
  <c r="L100" i="21" s="1"/>
  <c r="K99" i="21"/>
  <c r="M99" i="21" s="1"/>
  <c r="J99" i="21"/>
  <c r="L99" i="21" s="1"/>
  <c r="K98" i="21"/>
  <c r="M98" i="21" s="1"/>
  <c r="J98" i="21"/>
  <c r="L98" i="21" s="1"/>
  <c r="K97" i="21"/>
  <c r="M97" i="21" s="1"/>
  <c r="J97" i="21"/>
  <c r="L97" i="21" s="1"/>
  <c r="K96" i="21"/>
  <c r="M96" i="21" s="1"/>
  <c r="J96" i="21"/>
  <c r="L96" i="21" s="1"/>
  <c r="K95" i="21"/>
  <c r="M95" i="21" s="1"/>
  <c r="J95" i="21"/>
  <c r="L95" i="21" s="1"/>
  <c r="K94" i="21"/>
  <c r="M94" i="21" s="1"/>
  <c r="J94" i="21"/>
  <c r="L94" i="21" s="1"/>
  <c r="K93" i="21"/>
  <c r="M93" i="21" s="1"/>
  <c r="J93" i="21"/>
  <c r="L93" i="21" s="1"/>
  <c r="K92" i="21"/>
  <c r="M92" i="21" s="1"/>
  <c r="J92" i="21"/>
  <c r="L92" i="21" s="1"/>
  <c r="K91" i="21"/>
  <c r="M91" i="21" s="1"/>
  <c r="J91" i="21"/>
  <c r="L91" i="21" s="1"/>
  <c r="K90" i="21"/>
  <c r="M90" i="21" s="1"/>
  <c r="J90" i="21"/>
  <c r="L90" i="21" s="1"/>
  <c r="K89" i="21"/>
  <c r="M89" i="21" s="1"/>
  <c r="J89" i="21"/>
  <c r="L89" i="21" s="1"/>
  <c r="K88" i="21"/>
  <c r="M88" i="21" s="1"/>
  <c r="J88" i="21"/>
  <c r="L88" i="21" s="1"/>
  <c r="K87" i="21"/>
  <c r="M87" i="21" s="1"/>
  <c r="J87" i="21"/>
  <c r="L87" i="21" s="1"/>
  <c r="K86" i="21"/>
  <c r="M86" i="21" s="1"/>
  <c r="J86" i="21"/>
  <c r="L86" i="21" s="1"/>
  <c r="K85" i="21"/>
  <c r="M85" i="21" s="1"/>
  <c r="J85" i="21"/>
  <c r="L85" i="21" s="1"/>
  <c r="K84" i="21"/>
  <c r="M84" i="21" s="1"/>
  <c r="J84" i="21"/>
  <c r="L84" i="21" s="1"/>
  <c r="K83" i="21"/>
  <c r="M83" i="21" s="1"/>
  <c r="J83" i="21"/>
  <c r="L83" i="21" s="1"/>
  <c r="K82" i="21"/>
  <c r="M82" i="21" s="1"/>
  <c r="J82" i="21"/>
  <c r="L82" i="21" s="1"/>
  <c r="K81" i="21"/>
  <c r="M81" i="21" s="1"/>
  <c r="J81" i="21"/>
  <c r="L81" i="21" s="1"/>
  <c r="K80" i="21"/>
  <c r="M80" i="21" s="1"/>
  <c r="J80" i="21"/>
  <c r="L80" i="21" s="1"/>
  <c r="K79" i="21"/>
  <c r="M79" i="21" s="1"/>
  <c r="J79" i="21"/>
  <c r="L79" i="21" s="1"/>
  <c r="K78" i="21"/>
  <c r="M78" i="21" s="1"/>
  <c r="J78" i="21"/>
  <c r="L78" i="21" s="1"/>
  <c r="K77" i="21"/>
  <c r="M77" i="21" s="1"/>
  <c r="J77" i="21"/>
  <c r="L77" i="21" s="1"/>
  <c r="K76" i="21"/>
  <c r="M76" i="21" s="1"/>
  <c r="J76" i="21"/>
  <c r="L76" i="21" s="1"/>
  <c r="K75" i="21"/>
  <c r="M75" i="21" s="1"/>
  <c r="J75" i="21"/>
  <c r="L75" i="21" s="1"/>
  <c r="K74" i="21"/>
  <c r="M74" i="21" s="1"/>
  <c r="J74" i="21"/>
  <c r="L74" i="21" s="1"/>
  <c r="K73" i="21"/>
  <c r="M73" i="21" s="1"/>
  <c r="J73" i="21"/>
  <c r="L73" i="21" s="1"/>
  <c r="K72" i="21"/>
  <c r="M72" i="21" s="1"/>
  <c r="J72" i="21"/>
  <c r="L72" i="21" s="1"/>
  <c r="K71" i="21"/>
  <c r="M71" i="21" s="1"/>
  <c r="J71" i="21"/>
  <c r="L71" i="21" s="1"/>
  <c r="K70" i="21"/>
  <c r="M70" i="21" s="1"/>
  <c r="J70" i="21"/>
  <c r="L70" i="21" s="1"/>
  <c r="K69" i="21"/>
  <c r="M69" i="21" s="1"/>
  <c r="J69" i="21"/>
  <c r="L69" i="21" s="1"/>
  <c r="K68" i="21"/>
  <c r="M68" i="21" s="1"/>
  <c r="J68" i="21"/>
  <c r="L68" i="21" s="1"/>
  <c r="K67" i="21"/>
  <c r="M67" i="21" s="1"/>
  <c r="J67" i="21"/>
  <c r="L67" i="21" s="1"/>
  <c r="K66" i="21"/>
  <c r="M66" i="21" s="1"/>
  <c r="J66" i="21"/>
  <c r="L66" i="21" s="1"/>
  <c r="K65" i="21"/>
  <c r="M65" i="21" s="1"/>
  <c r="J65" i="21"/>
  <c r="L65" i="21" s="1"/>
  <c r="K64" i="21"/>
  <c r="M64" i="21" s="1"/>
  <c r="J64" i="21"/>
  <c r="L64" i="21" s="1"/>
  <c r="K63" i="21"/>
  <c r="M63" i="21" s="1"/>
  <c r="J63" i="21"/>
  <c r="L63" i="21" s="1"/>
  <c r="K62" i="21"/>
  <c r="M62" i="21" s="1"/>
  <c r="J62" i="21"/>
  <c r="L62" i="21" s="1"/>
  <c r="K61" i="21"/>
  <c r="M61" i="21" s="1"/>
  <c r="J61" i="21"/>
  <c r="L61" i="21" s="1"/>
  <c r="K60" i="21"/>
  <c r="M60" i="21" s="1"/>
  <c r="J60" i="21"/>
  <c r="L60" i="21" s="1"/>
  <c r="K59" i="21"/>
  <c r="M59" i="21" s="1"/>
  <c r="J59" i="21"/>
  <c r="L59" i="21" s="1"/>
  <c r="K58" i="21"/>
  <c r="M58" i="21" s="1"/>
  <c r="J58" i="21"/>
  <c r="L58" i="21" s="1"/>
  <c r="K57" i="21"/>
  <c r="M57" i="21" s="1"/>
  <c r="J57" i="21"/>
  <c r="L57" i="21" s="1"/>
  <c r="K56" i="21"/>
  <c r="M56" i="21" s="1"/>
  <c r="J56" i="21"/>
  <c r="L56" i="21" s="1"/>
  <c r="K55" i="21"/>
  <c r="M55" i="21" s="1"/>
  <c r="J55" i="21"/>
  <c r="L55" i="21" s="1"/>
  <c r="K54" i="21"/>
  <c r="M54" i="21" s="1"/>
  <c r="J54" i="21"/>
  <c r="L54" i="21" s="1"/>
  <c r="K53" i="21"/>
  <c r="M53" i="21" s="1"/>
  <c r="J53" i="21"/>
  <c r="L53" i="21" s="1"/>
  <c r="K52" i="21"/>
  <c r="M52" i="21" s="1"/>
  <c r="J52" i="21"/>
  <c r="L52" i="21" s="1"/>
  <c r="K51" i="21"/>
  <c r="M51" i="21" s="1"/>
  <c r="J51" i="21"/>
  <c r="L51" i="21" s="1"/>
  <c r="K50" i="21"/>
  <c r="M50" i="21" s="1"/>
  <c r="J50" i="21"/>
  <c r="L50" i="21" s="1"/>
  <c r="K49" i="21"/>
  <c r="M49" i="21" s="1"/>
  <c r="J49" i="21"/>
  <c r="L49" i="21" s="1"/>
  <c r="K48" i="21"/>
  <c r="M48" i="21" s="1"/>
  <c r="J48" i="21"/>
  <c r="L48" i="21" s="1"/>
  <c r="K47" i="21"/>
  <c r="M47" i="21" s="1"/>
  <c r="J47" i="21"/>
  <c r="L47" i="21" s="1"/>
  <c r="K46" i="21"/>
  <c r="M46" i="21" s="1"/>
  <c r="J46" i="21"/>
  <c r="L46" i="21" s="1"/>
  <c r="K45" i="21"/>
  <c r="M45" i="21" s="1"/>
  <c r="J45" i="21"/>
  <c r="L45" i="21" s="1"/>
  <c r="K44" i="21"/>
  <c r="M44" i="21" s="1"/>
  <c r="J44" i="21"/>
  <c r="L44" i="21" s="1"/>
  <c r="K43" i="21"/>
  <c r="M43" i="21" s="1"/>
  <c r="J43" i="21"/>
  <c r="L43" i="21" s="1"/>
  <c r="K42" i="21"/>
  <c r="M42" i="21" s="1"/>
  <c r="J42" i="21"/>
  <c r="L42" i="21" s="1"/>
  <c r="K41" i="21"/>
  <c r="M41" i="21" s="1"/>
  <c r="J41" i="21"/>
  <c r="L41" i="21" s="1"/>
  <c r="K40" i="21"/>
  <c r="M40" i="21" s="1"/>
  <c r="J40" i="21"/>
  <c r="L40" i="21" s="1"/>
  <c r="K39" i="21"/>
  <c r="M39" i="21" s="1"/>
  <c r="J39" i="21"/>
  <c r="L39" i="21" s="1"/>
  <c r="K38" i="21"/>
  <c r="M38" i="21" s="1"/>
  <c r="J38" i="21"/>
  <c r="L38" i="21" s="1"/>
  <c r="K37" i="21"/>
  <c r="M37" i="21" s="1"/>
  <c r="J37" i="21"/>
  <c r="L37" i="21" s="1"/>
  <c r="K36" i="21"/>
  <c r="M36" i="21" s="1"/>
  <c r="L36" i="21"/>
  <c r="K35" i="21"/>
  <c r="M35" i="21" s="1"/>
  <c r="J35" i="21"/>
  <c r="L35" i="21" s="1"/>
  <c r="K34" i="21"/>
  <c r="M34" i="21" s="1"/>
  <c r="J34" i="21"/>
  <c r="L34" i="21" s="1"/>
  <c r="K33" i="21"/>
  <c r="M33" i="21" s="1"/>
  <c r="J33" i="21"/>
  <c r="L33" i="21" s="1"/>
  <c r="K32" i="21"/>
  <c r="M32" i="21" s="1"/>
  <c r="J32" i="21"/>
  <c r="L32" i="21" s="1"/>
  <c r="K31" i="21"/>
  <c r="M31" i="21" s="1"/>
  <c r="J31" i="21"/>
  <c r="L31" i="21" s="1"/>
  <c r="K30" i="21"/>
  <c r="M30" i="21" s="1"/>
  <c r="J30" i="21"/>
  <c r="L30" i="21" s="1"/>
  <c r="K29" i="21"/>
  <c r="M29" i="21" s="1"/>
  <c r="J29" i="21"/>
  <c r="L29" i="21" s="1"/>
  <c r="K28" i="21"/>
  <c r="M28" i="21" s="1"/>
  <c r="J28" i="21"/>
  <c r="L28" i="21" s="1"/>
  <c r="K27" i="21"/>
  <c r="M27" i="21" s="1"/>
  <c r="J27" i="21"/>
  <c r="L27" i="21" s="1"/>
  <c r="K26" i="21"/>
  <c r="M26" i="21" s="1"/>
  <c r="J26" i="21"/>
  <c r="L26" i="21" s="1"/>
  <c r="K25" i="21"/>
  <c r="M25" i="21" s="1"/>
  <c r="J25" i="21"/>
  <c r="L25" i="21" s="1"/>
  <c r="K24" i="21"/>
  <c r="M24" i="21" s="1"/>
  <c r="J24" i="21"/>
  <c r="L24" i="21" s="1"/>
  <c r="K23" i="21"/>
  <c r="M23" i="21" s="1"/>
  <c r="J23" i="21"/>
  <c r="L23" i="21" s="1"/>
  <c r="K22" i="21"/>
  <c r="M22" i="21" s="1"/>
  <c r="J22" i="21"/>
  <c r="L22" i="21" s="1"/>
  <c r="K21" i="21"/>
  <c r="M21" i="21" s="1"/>
  <c r="J21" i="21"/>
  <c r="L21" i="21" s="1"/>
  <c r="K20" i="21"/>
  <c r="M20" i="21" s="1"/>
  <c r="J20" i="21"/>
  <c r="L20" i="21" s="1"/>
  <c r="K19" i="21"/>
  <c r="M19" i="21" s="1"/>
  <c r="J19" i="21"/>
  <c r="L19" i="21" s="1"/>
  <c r="K18" i="21"/>
  <c r="M18" i="21" s="1"/>
  <c r="J18" i="21"/>
  <c r="L18" i="21" s="1"/>
  <c r="K17" i="21"/>
  <c r="M17" i="21" s="1"/>
  <c r="J17" i="21"/>
  <c r="L17" i="21" s="1"/>
  <c r="K16" i="21"/>
  <c r="M16" i="21" s="1"/>
  <c r="K15" i="21"/>
  <c r="M15" i="21" s="1"/>
  <c r="J15" i="21"/>
  <c r="L15" i="21" s="1"/>
  <c r="K14" i="21"/>
  <c r="M14" i="21" s="1"/>
  <c r="J14" i="21"/>
  <c r="L14" i="21" s="1"/>
  <c r="K13" i="21"/>
  <c r="M13" i="21" s="1"/>
  <c r="J13" i="21"/>
  <c r="L13" i="21" s="1"/>
  <c r="K12" i="21"/>
  <c r="M12" i="21" s="1"/>
  <c r="J12" i="21"/>
  <c r="L12" i="21" s="1"/>
  <c r="K11" i="21"/>
  <c r="J11" i="21"/>
  <c r="L11" i="21" s="1"/>
  <c r="N91" i="21" l="1"/>
  <c r="N20" i="21"/>
  <c r="N38" i="21"/>
  <c r="N40" i="21"/>
  <c r="N112" i="21"/>
  <c r="N95" i="21"/>
  <c r="N71" i="21"/>
  <c r="N78" i="21"/>
  <c r="N107" i="21"/>
  <c r="N15" i="21"/>
  <c r="N110" i="21"/>
  <c r="N25" i="21"/>
  <c r="N47" i="21"/>
  <c r="N84" i="21"/>
  <c r="N94" i="21"/>
  <c r="J113" i="21"/>
  <c r="J121" i="21" s="1"/>
  <c r="N86" i="21"/>
  <c r="K113" i="21"/>
  <c r="K121" i="21" s="1"/>
  <c r="N72" i="21"/>
  <c r="N82" i="21"/>
  <c r="N96" i="21"/>
  <c r="N106" i="21"/>
  <c r="N56" i="21"/>
  <c r="N61" i="21"/>
  <c r="N17" i="21"/>
  <c r="N18" i="21"/>
  <c r="N34" i="21"/>
  <c r="N51" i="21"/>
  <c r="N62" i="21"/>
  <c r="N108" i="21"/>
  <c r="N63" i="21"/>
  <c r="N103" i="21"/>
  <c r="N65" i="21"/>
  <c r="N19" i="21"/>
  <c r="N29" i="21"/>
  <c r="N16" i="21"/>
  <c r="N41" i="21"/>
  <c r="N53" i="21"/>
  <c r="N70" i="21"/>
  <c r="N98" i="21"/>
  <c r="N12" i="21"/>
  <c r="N50" i="21"/>
  <c r="N77" i="21"/>
  <c r="N46" i="21"/>
  <c r="N58" i="21"/>
  <c r="N74" i="21"/>
  <c r="N81" i="21"/>
  <c r="N101" i="21"/>
  <c r="N21" i="21"/>
  <c r="N54" i="21"/>
  <c r="N57" i="21"/>
  <c r="N36" i="21"/>
  <c r="N42" i="21"/>
  <c r="N93" i="21"/>
  <c r="N13" i="21"/>
  <c r="N67" i="21"/>
  <c r="N89" i="21"/>
  <c r="N73" i="21"/>
  <c r="N45" i="21"/>
  <c r="N30" i="21"/>
  <c r="N55" i="21"/>
  <c r="N79" i="21"/>
  <c r="N90" i="21"/>
  <c r="N32" i="21"/>
  <c r="N102" i="21"/>
  <c r="N22" i="21"/>
  <c r="N26" i="21"/>
  <c r="N60" i="21"/>
  <c r="N76" i="21"/>
  <c r="N80" i="21"/>
  <c r="N14" i="21"/>
  <c r="N31" i="21"/>
  <c r="N44" i="21"/>
  <c r="N48" i="21"/>
  <c r="N52" i="21"/>
  <c r="N69" i="21"/>
  <c r="N105" i="21"/>
  <c r="N24" i="21"/>
  <c r="N33" i="21"/>
  <c r="N66" i="21"/>
  <c r="N85" i="21"/>
  <c r="N99" i="21"/>
  <c r="N100" i="21"/>
  <c r="N43" i="21"/>
  <c r="N59" i="21"/>
  <c r="N64" i="21"/>
  <c r="N68" i="21"/>
  <c r="N75" i="21"/>
  <c r="N83" i="21"/>
  <c r="N97" i="21"/>
  <c r="N104" i="21"/>
  <c r="N111" i="21"/>
  <c r="N35" i="21"/>
  <c r="N27" i="21"/>
  <c r="N87" i="21"/>
  <c r="L113" i="21"/>
  <c r="N23" i="21"/>
  <c r="N28" i="21"/>
  <c r="N49" i="21"/>
  <c r="N88" i="21"/>
  <c r="N109" i="21"/>
  <c r="N39" i="21"/>
  <c r="N37" i="21"/>
  <c r="N92" i="21"/>
  <c r="L115" i="21"/>
  <c r="M11" i="21"/>
  <c r="M113" i="21" s="1"/>
  <c r="M121" i="21" s="1"/>
  <c r="N11" i="21" l="1"/>
  <c r="N113" i="21"/>
  <c r="L121" i="21"/>
  <c r="N121" i="21" s="1"/>
  <c r="N115" i="21"/>
</calcChain>
</file>

<file path=xl/sharedStrings.xml><?xml version="1.0" encoding="utf-8"?>
<sst xmlns="http://schemas.openxmlformats.org/spreadsheetml/2006/main" count="241" uniqueCount="232">
  <si>
    <t>Участок</t>
  </si>
  <si>
    <t>Ведомость по потреблению электроэнергии</t>
  </si>
  <si>
    <t>Потребитель:</t>
  </si>
  <si>
    <t>СНТ "Автопромовец"</t>
  </si>
  <si>
    <t>Показания расхода электроэнергии за:</t>
  </si>
  <si>
    <t>№</t>
  </si>
  <si>
    <t>Ф.И.О.</t>
  </si>
  <si>
    <t>История</t>
  </si>
  <si>
    <t>Счетчик</t>
  </si>
  <si>
    <t>Показания на:</t>
  </si>
  <si>
    <t>Расход кВт/ч</t>
  </si>
  <si>
    <t>Расход (руб)</t>
  </si>
  <si>
    <t>Сумма (руб)</t>
  </si>
  <si>
    <t>п.п.</t>
  </si>
  <si>
    <t>владельца</t>
  </si>
  <si>
    <t>дневной тариф (кВт/ч)</t>
  </si>
  <si>
    <t>ночной тариф (кВт/ч)</t>
  </si>
  <si>
    <t>день Т1  (кВт/ч)</t>
  </si>
  <si>
    <t>ночь Т2 (кВт/ч)</t>
  </si>
  <si>
    <t>день Т1 (руб)</t>
  </si>
  <si>
    <t>ночь Т2 (руб)</t>
  </si>
  <si>
    <t>к оплате</t>
  </si>
  <si>
    <t>№ 1</t>
  </si>
  <si>
    <t>№ 2</t>
  </si>
  <si>
    <t>№ 3</t>
  </si>
  <si>
    <t>№ 4</t>
  </si>
  <si>
    <t>№ 5</t>
  </si>
  <si>
    <t>№ 6</t>
  </si>
  <si>
    <t>№ 7</t>
  </si>
  <si>
    <t>№ 8</t>
  </si>
  <si>
    <t>№ 9</t>
  </si>
  <si>
    <t>№ 10</t>
  </si>
  <si>
    <t>№ 11</t>
  </si>
  <si>
    <t>№ 12</t>
  </si>
  <si>
    <t>№ 13</t>
  </si>
  <si>
    <t>№ 14</t>
  </si>
  <si>
    <t>№ 15</t>
  </si>
  <si>
    <t>№ 16</t>
  </si>
  <si>
    <t>№ 17</t>
  </si>
  <si>
    <t>№ 18</t>
  </si>
  <si>
    <t>№ 19</t>
  </si>
  <si>
    <t>№ 20</t>
  </si>
  <si>
    <t>№ 21</t>
  </si>
  <si>
    <t>№ 22</t>
  </si>
  <si>
    <t>№ 23</t>
  </si>
  <si>
    <t>№ 24</t>
  </si>
  <si>
    <t>№ 25</t>
  </si>
  <si>
    <t>№ 27</t>
  </si>
  <si>
    <t>№ 28</t>
  </si>
  <si>
    <t>№ 29</t>
  </si>
  <si>
    <t>№ 31</t>
  </si>
  <si>
    <t>№ 32</t>
  </si>
  <si>
    <t>№ 33</t>
  </si>
  <si>
    <t>№ 35</t>
  </si>
  <si>
    <t>№ 37</t>
  </si>
  <si>
    <t>№ 38</t>
  </si>
  <si>
    <t>№ 39</t>
  </si>
  <si>
    <t>№ 41</t>
  </si>
  <si>
    <t>№ 42</t>
  </si>
  <si>
    <t>№ 43</t>
  </si>
  <si>
    <t>№ 44</t>
  </si>
  <si>
    <t>№ 45</t>
  </si>
  <si>
    <t>№ 46</t>
  </si>
  <si>
    <t>№ 47</t>
  </si>
  <si>
    <t>№ 48</t>
  </si>
  <si>
    <t>№ 49</t>
  </si>
  <si>
    <t>№ 50</t>
  </si>
  <si>
    <t>№ 52</t>
  </si>
  <si>
    <t>№ 53</t>
  </si>
  <si>
    <t>№ 55</t>
  </si>
  <si>
    <t>№ 57</t>
  </si>
  <si>
    <t>№ 58</t>
  </si>
  <si>
    <t>№ 59</t>
  </si>
  <si>
    <t>№ 60</t>
  </si>
  <si>
    <t>№ 61</t>
  </si>
  <si>
    <t>№ 62</t>
  </si>
  <si>
    <t>№ 63</t>
  </si>
  <si>
    <t>№ 64</t>
  </si>
  <si>
    <t>№ 65</t>
  </si>
  <si>
    <t>№ 66</t>
  </si>
  <si>
    <t>№ 67</t>
  </si>
  <si>
    <t>№ 68</t>
  </si>
  <si>
    <t>№ 69</t>
  </si>
  <si>
    <t>№ 70</t>
  </si>
  <si>
    <t>№ 71</t>
  </si>
  <si>
    <t>№ 72</t>
  </si>
  <si>
    <t>№ 73</t>
  </si>
  <si>
    <t>№ 74</t>
  </si>
  <si>
    <t>№ 75</t>
  </si>
  <si>
    <t>№ 76</t>
  </si>
  <si>
    <t>№ 77</t>
  </si>
  <si>
    <t>№ 78</t>
  </si>
  <si>
    <t>№ 79</t>
  </si>
  <si>
    <t>№ 80</t>
  </si>
  <si>
    <t>№ 81</t>
  </si>
  <si>
    <t>№ 82</t>
  </si>
  <si>
    <t>№ 83</t>
  </si>
  <si>
    <t>№ 84</t>
  </si>
  <si>
    <t>№ 85</t>
  </si>
  <si>
    <t>№ 87</t>
  </si>
  <si>
    <t>№ 88</t>
  </si>
  <si>
    <t>№ 90</t>
  </si>
  <si>
    <t>№ 91</t>
  </si>
  <si>
    <t>№ 92</t>
  </si>
  <si>
    <t>№ 93</t>
  </si>
  <si>
    <t>№ 94</t>
  </si>
  <si>
    <t>№ 95</t>
  </si>
  <si>
    <t>№ 96</t>
  </si>
  <si>
    <t>№ 97</t>
  </si>
  <si>
    <t>№ 98</t>
  </si>
  <si>
    <t>№ 99</t>
  </si>
  <si>
    <t>№ 101</t>
  </si>
  <si>
    <t>№ 102</t>
  </si>
  <si>
    <t>№ 103</t>
  </si>
  <si>
    <t>№ 104</t>
  </si>
  <si>
    <t>№ 105</t>
  </si>
  <si>
    <t>№ 106</t>
  </si>
  <si>
    <t>Итого, потребление:</t>
  </si>
  <si>
    <t>Ввод:</t>
  </si>
  <si>
    <t>Коэф-т трансформации:</t>
  </si>
  <si>
    <t>Дневной тариф (руб за 1кВт/ч):</t>
  </si>
  <si>
    <t>Небаланс</t>
  </si>
  <si>
    <t>Итоговый</t>
  </si>
  <si>
    <t>Ночной тариф (руб за 1кВт/ч):</t>
  </si>
  <si>
    <t xml:space="preserve">небаланс  (руб) </t>
  </si>
  <si>
    <t>№ 68а</t>
  </si>
  <si>
    <t>№ 26</t>
  </si>
  <si>
    <t>№ 71а</t>
  </si>
  <si>
    <t>Внеш.освещение</t>
  </si>
  <si>
    <t>25541/1</t>
  </si>
  <si>
    <t>25541/2</t>
  </si>
  <si>
    <t>25826/1</t>
  </si>
  <si>
    <t>25468/2</t>
  </si>
  <si>
    <t>25468/1</t>
  </si>
  <si>
    <t>25876/1</t>
  </si>
  <si>
    <t>25468/3</t>
  </si>
  <si>
    <t>25880/1</t>
  </si>
  <si>
    <t>25847/1</t>
  </si>
  <si>
    <t>25847/2</t>
  </si>
  <si>
    <t>25543/1</t>
  </si>
  <si>
    <t>25846/2</t>
  </si>
  <si>
    <t>25543/2</t>
  </si>
  <si>
    <t>25846/1</t>
  </si>
  <si>
    <t>25536/1</t>
  </si>
  <si>
    <t>25879/1</t>
  </si>
  <si>
    <t>25536/2</t>
  </si>
  <si>
    <t>25902/1</t>
  </si>
  <si>
    <t>25506/1</t>
  </si>
  <si>
    <t>25877/1</t>
  </si>
  <si>
    <t>25506/2</t>
  </si>
  <si>
    <t>25845/1</t>
  </si>
  <si>
    <t>365258/1</t>
  </si>
  <si>
    <t>25949/2</t>
  </si>
  <si>
    <t>25662/1</t>
  </si>
  <si>
    <t>25845/2</t>
  </si>
  <si>
    <t>25949/1</t>
  </si>
  <si>
    <t>25953/3</t>
  </si>
  <si>
    <t>25953/1</t>
  </si>
  <si>
    <t>25466/2</t>
  </si>
  <si>
    <t>25953/2</t>
  </si>
  <si>
    <t>25466/1</t>
  </si>
  <si>
    <t>25466/3</t>
  </si>
  <si>
    <t>25851/1</t>
  </si>
  <si>
    <t>25906/1</t>
  </si>
  <si>
    <t>25430/1</t>
  </si>
  <si>
    <t>25851/2</t>
  </si>
  <si>
    <t>25900/1</t>
  </si>
  <si>
    <t>25905/1</t>
  </si>
  <si>
    <t>31094/1</t>
  </si>
  <si>
    <t>25824/1</t>
  </si>
  <si>
    <t>25875/1</t>
  </si>
  <si>
    <t>25448/3</t>
  </si>
  <si>
    <t>25714/1</t>
  </si>
  <si>
    <t>25713/1</t>
  </si>
  <si>
    <t>25850/2</t>
  </si>
  <si>
    <t>25850/1</t>
  </si>
  <si>
    <t>25974/1</t>
  </si>
  <si>
    <t>25949/3</t>
  </si>
  <si>
    <t>25823/1</t>
  </si>
  <si>
    <t>25903/1</t>
  </si>
  <si>
    <t>25838/1</t>
  </si>
  <si>
    <t>25510/1</t>
  </si>
  <si>
    <t>25838/2</t>
  </si>
  <si>
    <t>25950/3</t>
  </si>
  <si>
    <t>25899/1</t>
  </si>
  <si>
    <t>25539/2</t>
  </si>
  <si>
    <t>25959/1</t>
  </si>
  <si>
    <t>25539/1</t>
  </si>
  <si>
    <t>25959/2</t>
  </si>
  <si>
    <t>25448/2</t>
  </si>
  <si>
    <t>25955/1</t>
  </si>
  <si>
    <t>25958/2</t>
  </si>
  <si>
    <t>26337/1</t>
  </si>
  <si>
    <t>25950/1</t>
  </si>
  <si>
    <t>25512/1</t>
  </si>
  <si>
    <t>25512/2</t>
  </si>
  <si>
    <t>25959/3</t>
  </si>
  <si>
    <t>25843/1</t>
  </si>
  <si>
    <t>25513/2</t>
  </si>
  <si>
    <t>25448/1</t>
  </si>
  <si>
    <t>25513/1</t>
  </si>
  <si>
    <t>25955/2</t>
  </si>
  <si>
    <t>25955/3</t>
  </si>
  <si>
    <t>25852/2</t>
  </si>
  <si>
    <t>341717/1</t>
  </si>
  <si>
    <t>25825/1</t>
  </si>
  <si>
    <t>25537/1</t>
  </si>
  <si>
    <t>25537/2</t>
  </si>
  <si>
    <t>25922/1</t>
  </si>
  <si>
    <t>25922/2</t>
  </si>
  <si>
    <t>26333/1</t>
  </si>
  <si>
    <t>25848/1</t>
  </si>
  <si>
    <t>25848/2</t>
  </si>
  <si>
    <t>26430/1</t>
  </si>
  <si>
    <t>25843/2</t>
  </si>
  <si>
    <t>26329/1</t>
  </si>
  <si>
    <t>25510/2</t>
  </si>
  <si>
    <t>365251/1</t>
  </si>
  <si>
    <t>365249/1</t>
  </si>
  <si>
    <t>370950/2</t>
  </si>
  <si>
    <t>370950/1</t>
  </si>
  <si>
    <t>370916/2</t>
  </si>
  <si>
    <t>370916/1</t>
  </si>
  <si>
    <t>371798/1</t>
  </si>
  <si>
    <t>370881/1</t>
  </si>
  <si>
    <t>370881/2</t>
  </si>
  <si>
    <t>№ 54</t>
  </si>
  <si>
    <t>373333/1</t>
  </si>
  <si>
    <t>373351/1</t>
  </si>
  <si>
    <t>373338/1</t>
  </si>
  <si>
    <t>ВЗУ</t>
  </si>
  <si>
    <t>№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</si>
</sst>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&quot;р.&quot;;[Red]\-#,##0.00&quot;р.&quot;"/>
    <numFmt numFmtId="165" formatCode="_-* #,##0.00&quot;р.&quot;_-;\-* #,##0.00&quot;р.&quot;_-;_-* &quot;-&quot;??&quot;р.&quot;_-;_-@_-"/>
    <numFmt numFmtId="166" formatCode="0.00_ ;[Red]\-0.00\ "/>
    <numFmt numFmtId="167" formatCode="0.0%"/>
  </numFmts>
  <fonts count="3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6"/>
      <name val="Arial Cyr"/>
      <family val="2"/>
      <charset val="204"/>
    </font>
    <font>
      <b/>
      <sz val="10"/>
      <name val="Arial Cyr"/>
      <family val="2"/>
      <charset val="204"/>
    </font>
    <font>
      <b/>
      <sz val="12"/>
      <name val="Arial Cyr"/>
      <family val="2"/>
      <charset val="204"/>
    </font>
    <font>
      <b/>
      <sz val="14"/>
      <name val="Arial Cyr"/>
      <family val="2"/>
      <charset val="204"/>
    </font>
    <font>
      <b/>
      <sz val="12"/>
      <color indexed="10"/>
      <name val="Arial Cyr"/>
      <family val="2"/>
      <charset val="204"/>
    </font>
    <font>
      <b/>
      <sz val="8"/>
      <name val="Arial Cyr"/>
      <family val="2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2"/>
      <color rgb="FFFF0000"/>
      <name val="Arial Cyr"/>
      <family val="2"/>
      <charset val="204"/>
    </font>
    <font>
      <sz val="11"/>
      <name val="Arial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5" fillId="0" borderId="0" applyFill="0"/>
    <xf numFmtId="0" fontId="27" fillId="0" borderId="0"/>
  </cellStyleXfs>
  <cellXfs count="134">
    <xf numFmtId="0" fontId="0" fillId="0" borderId="0" xfId="0"/>
    <xf numFmtId="49" fontId="0" fillId="0" borderId="0" xfId="0" applyNumberFormat="1"/>
    <xf numFmtId="0" fontId="21" fillId="0" borderId="0" xfId="0" applyFont="1"/>
    <xf numFmtId="0" fontId="22" fillId="0" borderId="0" xfId="0" applyFont="1"/>
    <xf numFmtId="14" fontId="21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13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/>
    </xf>
    <xf numFmtId="0" fontId="24" fillId="0" borderId="22" xfId="0" applyFont="1" applyBorder="1" applyAlignment="1">
      <alignment horizontal="center"/>
    </xf>
    <xf numFmtId="0" fontId="24" fillId="0" borderId="20" xfId="0" applyFont="1" applyBorder="1" applyAlignment="1">
      <alignment horizontal="center"/>
    </xf>
    <xf numFmtId="0" fontId="21" fillId="0" borderId="20" xfId="0" applyFont="1" applyBorder="1" applyAlignment="1">
      <alignment horizontal="center" vertical="center"/>
    </xf>
    <xf numFmtId="0" fontId="0" fillId="0" borderId="23" xfId="0" applyBorder="1"/>
    <xf numFmtId="166" fontId="0" fillId="0" borderId="15" xfId="0" applyNumberFormat="1" applyBorder="1" applyAlignment="1">
      <alignment horizontal="left"/>
    </xf>
    <xf numFmtId="166" fontId="0" fillId="0" borderId="13" xfId="0" applyNumberFormat="1" applyBorder="1" applyAlignment="1">
      <alignment horizontal="left"/>
    </xf>
    <xf numFmtId="165" fontId="23" fillId="0" borderId="13" xfId="0" applyNumberFormat="1" applyFont="1" applyBorder="1"/>
    <xf numFmtId="0" fontId="21" fillId="0" borderId="25" xfId="0" applyFont="1" applyBorder="1" applyAlignment="1">
      <alignment vertical="center"/>
    </xf>
    <xf numFmtId="166" fontId="0" fillId="0" borderId="26" xfId="0" applyNumberFormat="1" applyBorder="1" applyAlignment="1">
      <alignment horizontal="left"/>
    </xf>
    <xf numFmtId="166" fontId="0" fillId="0" borderId="24" xfId="0" applyNumberFormat="1" applyBorder="1" applyAlignment="1">
      <alignment horizontal="left"/>
    </xf>
    <xf numFmtId="164" fontId="0" fillId="0" borderId="26" xfId="0" applyNumberFormat="1" applyBorder="1"/>
    <xf numFmtId="164" fontId="0" fillId="0" borderId="24" xfId="0" applyNumberFormat="1" applyBorder="1"/>
    <xf numFmtId="165" fontId="23" fillId="0" borderId="24" xfId="0" applyNumberFormat="1" applyFont="1" applyBorder="1"/>
    <xf numFmtId="0" fontId="21" fillId="0" borderId="26" xfId="0" applyFont="1" applyBorder="1" applyAlignment="1">
      <alignment vertical="center"/>
    </xf>
    <xf numFmtId="0" fontId="21" fillId="0" borderId="26" xfId="42" applyFont="1" applyFill="1" applyBorder="1" applyAlignment="1">
      <alignment vertical="center"/>
    </xf>
    <xf numFmtId="0" fontId="21" fillId="0" borderId="26" xfId="0" applyFont="1" applyBorder="1"/>
    <xf numFmtId="0" fontId="21" fillId="0" borderId="26" xfId="42" applyFont="1" applyFill="1" applyBorder="1"/>
    <xf numFmtId="0" fontId="0" fillId="0" borderId="27" xfId="0" applyBorder="1" applyAlignment="1">
      <alignment horizontal="center"/>
    </xf>
    <xf numFmtId="164" fontId="23" fillId="0" borderId="11" xfId="0" applyNumberFormat="1" applyFont="1" applyBorder="1" applyAlignment="1">
      <alignment horizontal="right"/>
    </xf>
    <xf numFmtId="165" fontId="21" fillId="0" borderId="11" xfId="0" applyNumberFormat="1" applyFont="1" applyBorder="1"/>
    <xf numFmtId="164" fontId="23" fillId="0" borderId="33" xfId="0" applyNumberFormat="1" applyFont="1" applyBorder="1" applyAlignment="1">
      <alignment horizontal="right"/>
    </xf>
    <xf numFmtId="0" fontId="20" fillId="0" borderId="34" xfId="0" applyFont="1" applyBorder="1" applyAlignment="1">
      <alignment horizontal="center"/>
    </xf>
    <xf numFmtId="0" fontId="20" fillId="0" borderId="35" xfId="0" applyFont="1" applyBorder="1" applyAlignment="1">
      <alignment horizontal="center"/>
    </xf>
    <xf numFmtId="0" fontId="20" fillId="0" borderId="0" xfId="0" applyFont="1" applyAlignment="1">
      <alignment horizontal="center"/>
    </xf>
    <xf numFmtId="165" fontId="21" fillId="0" borderId="19" xfId="0" applyNumberFormat="1" applyFont="1" applyBorder="1"/>
    <xf numFmtId="167" fontId="0" fillId="0" borderId="0" xfId="0" applyNumberFormat="1"/>
    <xf numFmtId="4" fontId="23" fillId="0" borderId="18" xfId="0" applyNumberFormat="1" applyFont="1" applyBorder="1" applyAlignment="1">
      <alignment horizontal="center"/>
    </xf>
    <xf numFmtId="4" fontId="23" fillId="0" borderId="19" xfId="0" applyNumberFormat="1" applyFont="1" applyBorder="1" applyAlignment="1">
      <alignment horizontal="center"/>
    </xf>
    <xf numFmtId="164" fontId="23" fillId="0" borderId="19" xfId="0" applyNumberFormat="1" applyFont="1" applyBorder="1" applyAlignment="1">
      <alignment horizontal="center"/>
    </xf>
    <xf numFmtId="17" fontId="23" fillId="0" borderId="0" xfId="0" applyNumberFormat="1" applyFont="1" applyAlignment="1">
      <alignment horizontal="center"/>
    </xf>
    <xf numFmtId="0" fontId="21" fillId="0" borderId="36" xfId="0" applyFont="1" applyBorder="1" applyAlignment="1">
      <alignment horizontal="center"/>
    </xf>
    <xf numFmtId="15" fontId="23" fillId="0" borderId="11" xfId="0" applyNumberFormat="1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0" xfId="0" applyBorder="1"/>
    <xf numFmtId="0" fontId="21" fillId="0" borderId="22" xfId="0" applyFont="1" applyBorder="1"/>
    <xf numFmtId="166" fontId="0" fillId="0" borderId="22" xfId="0" applyNumberFormat="1" applyBorder="1" applyAlignment="1">
      <alignment horizontal="left"/>
    </xf>
    <xf numFmtId="166" fontId="0" fillId="0" borderId="20" xfId="0" applyNumberFormat="1" applyBorder="1" applyAlignment="1">
      <alignment horizontal="left"/>
    </xf>
    <xf numFmtId="164" fontId="0" fillId="0" borderId="22" xfId="0" applyNumberFormat="1" applyBorder="1"/>
    <xf numFmtId="164" fontId="0" fillId="0" borderId="20" xfId="0" applyNumberFormat="1" applyBorder="1"/>
    <xf numFmtId="165" fontId="23" fillId="0" borderId="20" xfId="0" applyNumberFormat="1" applyFont="1" applyBorder="1"/>
    <xf numFmtId="0" fontId="0" fillId="0" borderId="41" xfId="0" applyBorder="1"/>
    <xf numFmtId="0" fontId="21" fillId="0" borderId="42" xfId="0" applyFont="1" applyBorder="1"/>
    <xf numFmtId="0" fontId="0" fillId="0" borderId="43" xfId="0" applyBorder="1" applyAlignment="1">
      <alignment horizontal="center"/>
    </xf>
    <xf numFmtId="166" fontId="0" fillId="0" borderId="42" xfId="0" applyNumberFormat="1" applyBorder="1" applyAlignment="1">
      <alignment horizontal="left"/>
    </xf>
    <xf numFmtId="166" fontId="0" fillId="0" borderId="33" xfId="0" applyNumberFormat="1" applyBorder="1" applyAlignment="1">
      <alignment horizontal="left"/>
    </xf>
    <xf numFmtId="164" fontId="0" fillId="0" borderId="42" xfId="0" applyNumberFormat="1" applyBorder="1"/>
    <xf numFmtId="164" fontId="0" fillId="0" borderId="33" xfId="0" applyNumberFormat="1" applyBorder="1"/>
    <xf numFmtId="165" fontId="23" fillId="0" borderId="33" xfId="0" applyNumberFormat="1" applyFont="1" applyBorder="1"/>
    <xf numFmtId="0" fontId="0" fillId="0" borderId="0" xfId="0" applyAlignment="1">
      <alignment horizontal="center"/>
    </xf>
    <xf numFmtId="0" fontId="21" fillId="0" borderId="43" xfId="0" applyFont="1" applyBorder="1"/>
    <xf numFmtId="164" fontId="23" fillId="0" borderId="33" xfId="0" applyNumberFormat="1" applyFont="1" applyBorder="1"/>
    <xf numFmtId="0" fontId="21" fillId="0" borderId="23" xfId="0" applyFont="1" applyBorder="1" applyAlignment="1">
      <alignment vertical="center"/>
    </xf>
    <xf numFmtId="0" fontId="21" fillId="0" borderId="10" xfId="0" applyFont="1" applyBorder="1" applyAlignment="1">
      <alignment horizontal="center"/>
    </xf>
    <xf numFmtId="0" fontId="21" fillId="0" borderId="18" xfId="0" applyFont="1" applyBorder="1" applyAlignment="1">
      <alignment horizontal="center"/>
    </xf>
    <xf numFmtId="164" fontId="18" fillId="0" borderId="15" xfId="0" applyNumberFormat="1" applyFont="1" applyBorder="1"/>
    <xf numFmtId="164" fontId="18" fillId="0" borderId="13" xfId="0" applyNumberFormat="1" applyFont="1" applyBorder="1"/>
    <xf numFmtId="0" fontId="0" fillId="0" borderId="44" xfId="0" applyBorder="1" applyAlignment="1">
      <alignment horizontal="center"/>
    </xf>
    <xf numFmtId="0" fontId="24" fillId="0" borderId="44" xfId="0" applyFont="1" applyBorder="1" applyAlignment="1">
      <alignment horizontal="center"/>
    </xf>
    <xf numFmtId="0" fontId="24" fillId="0" borderId="45" xfId="0" applyFont="1" applyBorder="1" applyAlignment="1">
      <alignment horizontal="center"/>
    </xf>
    <xf numFmtId="166" fontId="0" fillId="0" borderId="19" xfId="0" applyNumberFormat="1" applyBorder="1" applyAlignment="1">
      <alignment horizontal="left"/>
    </xf>
    <xf numFmtId="166" fontId="0" fillId="0" borderId="48" xfId="0" applyNumberFormat="1" applyBorder="1" applyAlignment="1">
      <alignment horizontal="left"/>
    </xf>
    <xf numFmtId="0" fontId="26" fillId="0" borderId="4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18" fillId="0" borderId="39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/>
    </xf>
    <xf numFmtId="0" fontId="18" fillId="0" borderId="50" xfId="0" applyFont="1" applyBorder="1" applyAlignment="1">
      <alignment horizontal="center" vertical="center"/>
    </xf>
    <xf numFmtId="0" fontId="21" fillId="0" borderId="47" xfId="0" applyFont="1" applyBorder="1" applyAlignment="1">
      <alignment horizontal="center"/>
    </xf>
    <xf numFmtId="0" fontId="18" fillId="0" borderId="47" xfId="0" applyFont="1" applyBorder="1" applyAlignment="1">
      <alignment horizontal="center" vertical="center"/>
    </xf>
    <xf numFmtId="0" fontId="0" fillId="0" borderId="51" xfId="0" applyBorder="1"/>
    <xf numFmtId="0" fontId="0" fillId="0" borderId="52" xfId="0" applyBorder="1"/>
    <xf numFmtId="0" fontId="0" fillId="0" borderId="53" xfId="0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45" xfId="0" applyBorder="1" applyAlignment="1">
      <alignment horizontal="center"/>
    </xf>
    <xf numFmtId="0" fontId="18" fillId="0" borderId="23" xfId="0" applyFont="1" applyBorder="1"/>
    <xf numFmtId="0" fontId="18" fillId="0" borderId="27" xfId="0" applyFont="1" applyBorder="1" applyAlignment="1">
      <alignment horizontal="center"/>
    </xf>
    <xf numFmtId="166" fontId="18" fillId="0" borderId="26" xfId="0" applyNumberFormat="1" applyFont="1" applyBorder="1" applyAlignment="1">
      <alignment horizontal="left"/>
    </xf>
    <xf numFmtId="166" fontId="18" fillId="0" borderId="24" xfId="0" applyNumberFormat="1" applyFont="1" applyBorder="1" applyAlignment="1">
      <alignment horizontal="left"/>
    </xf>
    <xf numFmtId="164" fontId="18" fillId="0" borderId="26" xfId="0" applyNumberFormat="1" applyFont="1" applyBorder="1"/>
    <xf numFmtId="164" fontId="18" fillId="0" borderId="24" xfId="0" applyNumberFormat="1" applyFont="1" applyBorder="1"/>
    <xf numFmtId="0" fontId="18" fillId="0" borderId="0" xfId="0" applyFont="1"/>
    <xf numFmtId="1" fontId="18" fillId="0" borderId="37" xfId="0" applyNumberFormat="1" applyFont="1" applyBorder="1" applyAlignment="1">
      <alignment horizontal="center" vertical="center"/>
    </xf>
    <xf numFmtId="1" fontId="18" fillId="0" borderId="38" xfId="0" applyNumberFormat="1" applyFont="1" applyBorder="1" applyAlignment="1">
      <alignment horizontal="center" vertical="center"/>
    </xf>
    <xf numFmtId="1" fontId="18" fillId="33" borderId="37" xfId="43" applyNumberFormat="1" applyFont="1" applyFill="1" applyBorder="1" applyAlignment="1">
      <alignment horizontal="center" vertical="center"/>
    </xf>
    <xf numFmtId="1" fontId="18" fillId="33" borderId="38" xfId="43" applyNumberFormat="1" applyFont="1" applyFill="1" applyBorder="1" applyAlignment="1">
      <alignment horizontal="center" vertical="center"/>
    </xf>
    <xf numFmtId="1" fontId="18" fillId="0" borderId="37" xfId="43" applyNumberFormat="1" applyFont="1" applyBorder="1" applyAlignment="1">
      <alignment horizontal="center" vertical="center"/>
    </xf>
    <xf numFmtId="1" fontId="18" fillId="0" borderId="38" xfId="43" applyNumberFormat="1" applyFont="1" applyBorder="1" applyAlignment="1">
      <alignment horizontal="center" vertical="center"/>
    </xf>
    <xf numFmtId="1" fontId="18" fillId="0" borderId="51" xfId="43" applyNumberFormat="1" applyFont="1" applyBorder="1" applyAlignment="1">
      <alignment horizontal="center" vertical="center"/>
    </xf>
    <xf numFmtId="1" fontId="18" fillId="33" borderId="55" xfId="43" applyNumberFormat="1" applyFont="1" applyFill="1" applyBorder="1" applyAlignment="1">
      <alignment horizontal="center" vertical="center"/>
    </xf>
    <xf numFmtId="1" fontId="18" fillId="0" borderId="41" xfId="43" applyNumberFormat="1" applyFont="1" applyBorder="1" applyAlignment="1">
      <alignment horizontal="center" vertical="center"/>
    </xf>
    <xf numFmtId="1" fontId="18" fillId="0" borderId="33" xfId="43" applyNumberFormat="1" applyFont="1" applyBorder="1" applyAlignment="1">
      <alignment horizontal="center" vertical="center"/>
    </xf>
    <xf numFmtId="165" fontId="28" fillId="0" borderId="24" xfId="0" applyNumberFormat="1" applyFont="1" applyBorder="1"/>
    <xf numFmtId="0" fontId="29" fillId="33" borderId="28" xfId="43" applyFont="1" applyFill="1" applyBorder="1" applyAlignment="1">
      <alignment horizontal="center" vertical="center"/>
    </xf>
    <xf numFmtId="0" fontId="29" fillId="33" borderId="46" xfId="43" applyFont="1" applyFill="1" applyBorder="1" applyAlignment="1">
      <alignment horizontal="center" vertical="center"/>
    </xf>
    <xf numFmtId="0" fontId="29" fillId="33" borderId="37" xfId="43" applyFont="1" applyFill="1" applyBorder="1" applyAlignment="1">
      <alignment horizontal="center" vertical="center"/>
    </xf>
    <xf numFmtId="0" fontId="29" fillId="33" borderId="38" xfId="43" applyFont="1" applyFill="1" applyBorder="1" applyAlignment="1">
      <alignment horizontal="center" vertical="center"/>
    </xf>
    <xf numFmtId="0" fontId="18" fillId="34" borderId="23" xfId="0" applyFont="1" applyFill="1" applyBorder="1"/>
    <xf numFmtId="0" fontId="21" fillId="34" borderId="26" xfId="0" applyFont="1" applyFill="1" applyBorder="1"/>
    <xf numFmtId="0" fontId="18" fillId="34" borderId="27" xfId="0" applyFont="1" applyFill="1" applyBorder="1" applyAlignment="1">
      <alignment horizontal="center"/>
    </xf>
    <xf numFmtId="0" fontId="18" fillId="34" borderId="49" xfId="0" applyFont="1" applyFill="1" applyBorder="1" applyAlignment="1">
      <alignment horizontal="center" vertical="center"/>
    </xf>
    <xf numFmtId="1" fontId="18" fillId="34" borderId="37" xfId="0" applyNumberFormat="1" applyFont="1" applyFill="1" applyBorder="1" applyAlignment="1">
      <alignment horizontal="center" vertical="center"/>
    </xf>
    <xf numFmtId="1" fontId="18" fillId="34" borderId="38" xfId="0" applyNumberFormat="1" applyFont="1" applyFill="1" applyBorder="1" applyAlignment="1">
      <alignment horizontal="center" vertical="center"/>
    </xf>
    <xf numFmtId="166" fontId="18" fillId="34" borderId="26" xfId="0" applyNumberFormat="1" applyFont="1" applyFill="1" applyBorder="1" applyAlignment="1">
      <alignment horizontal="left"/>
    </xf>
    <xf numFmtId="166" fontId="18" fillId="34" borderId="24" xfId="0" applyNumberFormat="1" applyFont="1" applyFill="1" applyBorder="1" applyAlignment="1">
      <alignment horizontal="left"/>
    </xf>
    <xf numFmtId="164" fontId="18" fillId="34" borderId="26" xfId="0" applyNumberFormat="1" applyFont="1" applyFill="1" applyBorder="1"/>
    <xf numFmtId="164" fontId="18" fillId="34" borderId="24" xfId="0" applyNumberFormat="1" applyFont="1" applyFill="1" applyBorder="1"/>
    <xf numFmtId="165" fontId="28" fillId="34" borderId="24" xfId="0" applyNumberFormat="1" applyFont="1" applyFill="1" applyBorder="1"/>
    <xf numFmtId="0" fontId="18" fillId="34" borderId="0" xfId="0" applyFont="1" applyFill="1"/>
    <xf numFmtId="0" fontId="21" fillId="0" borderId="0" xfId="0" applyFont="1" applyAlignment="1">
      <alignment horizontal="right"/>
    </xf>
    <xf numFmtId="0" fontId="21" fillId="0" borderId="29" xfId="0" applyFont="1" applyBorder="1" applyAlignment="1">
      <alignment horizontal="right"/>
    </xf>
    <xf numFmtId="0" fontId="21" fillId="0" borderId="30" xfId="0" applyFont="1" applyBorder="1" applyAlignment="1">
      <alignment horizontal="center"/>
    </xf>
    <xf numFmtId="0" fontId="21" fillId="0" borderId="31" xfId="0" applyFont="1" applyBorder="1" applyAlignment="1">
      <alignment horizontal="center"/>
    </xf>
    <xf numFmtId="0" fontId="21" fillId="0" borderId="32" xfId="0" applyFont="1" applyBorder="1" applyAlignment="1">
      <alignment horizontal="center"/>
    </xf>
    <xf numFmtId="0" fontId="19" fillId="0" borderId="0" xfId="0" applyFont="1"/>
    <xf numFmtId="0" fontId="20" fillId="0" borderId="0" xfId="0" applyFont="1"/>
    <xf numFmtId="0" fontId="21" fillId="0" borderId="0" xfId="0" applyFont="1"/>
    <xf numFmtId="49" fontId="21" fillId="0" borderId="10" xfId="0" applyNumberFormat="1" applyFont="1" applyBorder="1" applyAlignment="1">
      <alignment horizontal="center" vertical="center"/>
    </xf>
    <xf numFmtId="49" fontId="21" fillId="0" borderId="21" xfId="0" applyNumberFormat="1" applyFont="1" applyBorder="1" applyAlignment="1">
      <alignment horizontal="center" vertical="center"/>
    </xf>
    <xf numFmtId="165" fontId="21" fillId="0" borderId="16" xfId="0" applyNumberFormat="1" applyFont="1" applyBorder="1" applyAlignment="1">
      <alignment horizontal="center"/>
    </xf>
    <xf numFmtId="165" fontId="21" fillId="0" borderId="17" xfId="0" applyNumberFormat="1" applyFont="1" applyBorder="1" applyAlignment="1">
      <alignment horizontal="center"/>
    </xf>
  </cellXfs>
  <cellStyles count="44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 xr:uid="{00000000-0005-0000-0000-000024000000}"/>
    <cellStyle name="Обычный_Показания за месяц" xfId="43" xr:uid="{5965650B-7B1F-459C-A585-D13624D90DDA}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5A7DD-8A77-43C5-9001-A07B3F737189}">
  <dimension ref="A1:N121"/>
  <sheetViews>
    <sheetView tabSelected="1" topLeftCell="H97" zoomScale="85" zoomScaleNormal="85" workbookViewId="0">
      <selection activeCell="I64" sqref="I64"/>
    </sheetView>
  </sheetViews>
  <sheetFormatPr defaultRowHeight="14.4" x14ac:dyDescent="0.3"/>
  <cols>
    <col min="1" max="1" width="5.33203125" bestFit="1" customWidth="1"/>
    <col min="2" max="2" width="25.44140625" bestFit="1" customWidth="1"/>
    <col min="3" max="3" width="11" bestFit="1" customWidth="1"/>
    <col min="4" max="4" width="10.5546875" bestFit="1" customWidth="1"/>
    <col min="5" max="5" width="17" customWidth="1"/>
    <col min="6" max="6" width="16.5546875" customWidth="1"/>
    <col min="7" max="7" width="17" customWidth="1"/>
    <col min="8" max="8" width="17.21875" customWidth="1"/>
    <col min="9" max="9" width="17.109375" customWidth="1"/>
    <col min="10" max="10" width="15" customWidth="1"/>
    <col min="11" max="11" width="16.109375" customWidth="1"/>
    <col min="12" max="12" width="15.21875" customWidth="1"/>
    <col min="13" max="13" width="16.5546875" customWidth="1"/>
    <col min="14" max="14" width="21.109375" bestFit="1" customWidth="1"/>
  </cols>
  <sheetData>
    <row r="1" spans="1:14" x14ac:dyDescent="0.3">
      <c r="E1" s="1"/>
    </row>
    <row r="2" spans="1:14" ht="21" x14ac:dyDescent="0.4">
      <c r="B2" s="127" t="s">
        <v>1</v>
      </c>
      <c r="C2" s="127"/>
      <c r="D2" s="127"/>
      <c r="E2" s="127"/>
      <c r="F2" s="127"/>
      <c r="G2" s="127"/>
      <c r="H2" s="128"/>
      <c r="I2" s="128"/>
      <c r="J2" s="128"/>
    </row>
    <row r="3" spans="1:14" x14ac:dyDescent="0.3">
      <c r="E3" s="1"/>
    </row>
    <row r="4" spans="1:14" ht="15.6" x14ac:dyDescent="0.3">
      <c r="B4" s="2" t="s">
        <v>2</v>
      </c>
      <c r="C4" s="2"/>
      <c r="D4" s="2"/>
      <c r="E4" s="2"/>
      <c r="F4" s="129" t="s">
        <v>3</v>
      </c>
      <c r="G4" s="129"/>
    </row>
    <row r="5" spans="1:14" x14ac:dyDescent="0.3">
      <c r="E5" s="1"/>
    </row>
    <row r="6" spans="1:14" ht="17.399999999999999" x14ac:dyDescent="0.3">
      <c r="A6" s="3"/>
      <c r="B6" s="129" t="s">
        <v>4</v>
      </c>
      <c r="C6" s="129"/>
      <c r="D6" s="129"/>
      <c r="E6" s="129"/>
      <c r="F6" s="129"/>
      <c r="G6" s="43">
        <v>46174</v>
      </c>
      <c r="H6" s="3"/>
      <c r="I6" s="3"/>
      <c r="J6" s="3"/>
      <c r="K6" s="3"/>
      <c r="L6" s="3"/>
      <c r="M6" s="3"/>
      <c r="N6" s="3"/>
    </row>
    <row r="7" spans="1:14" ht="15.6" x14ac:dyDescent="0.3">
      <c r="E7" s="1"/>
      <c r="F7" s="4"/>
      <c r="G7" s="5"/>
      <c r="H7" s="4"/>
      <c r="I7" s="5"/>
    </row>
    <row r="8" spans="1:14" ht="15" thickBot="1" x14ac:dyDescent="0.35">
      <c r="E8" s="1"/>
    </row>
    <row r="9" spans="1:14" ht="16.2" thickBot="1" x14ac:dyDescent="0.35">
      <c r="A9" s="6" t="s">
        <v>5</v>
      </c>
      <c r="B9" s="66" t="s">
        <v>6</v>
      </c>
      <c r="C9" s="7" t="s">
        <v>7</v>
      </c>
      <c r="D9" s="8" t="s">
        <v>8</v>
      </c>
      <c r="E9" s="130" t="s">
        <v>0</v>
      </c>
      <c r="F9" s="44" t="s">
        <v>9</v>
      </c>
      <c r="G9" s="45">
        <v>46167</v>
      </c>
      <c r="H9" s="44" t="s">
        <v>9</v>
      </c>
      <c r="I9" s="45">
        <v>46198</v>
      </c>
      <c r="J9" s="9" t="s">
        <v>10</v>
      </c>
      <c r="K9" s="10" t="s">
        <v>10</v>
      </c>
      <c r="L9" s="132" t="s">
        <v>11</v>
      </c>
      <c r="M9" s="133"/>
      <c r="N9" s="11" t="s">
        <v>12</v>
      </c>
    </row>
    <row r="10" spans="1:14" ht="16.2" thickBot="1" x14ac:dyDescent="0.35">
      <c r="A10" s="12" t="s">
        <v>13</v>
      </c>
      <c r="B10" s="67" t="s">
        <v>14</v>
      </c>
      <c r="C10" s="13"/>
      <c r="D10" s="5"/>
      <c r="E10" s="131"/>
      <c r="F10" s="71" t="s">
        <v>15</v>
      </c>
      <c r="G10" s="72" t="s">
        <v>16</v>
      </c>
      <c r="H10" s="71" t="s">
        <v>15</v>
      </c>
      <c r="I10" s="72" t="s">
        <v>16</v>
      </c>
      <c r="J10" s="14" t="s">
        <v>17</v>
      </c>
      <c r="K10" s="15" t="s">
        <v>18</v>
      </c>
      <c r="L10" s="14" t="s">
        <v>19</v>
      </c>
      <c r="M10" s="15" t="s">
        <v>20</v>
      </c>
      <c r="N10" s="16" t="s">
        <v>21</v>
      </c>
    </row>
    <row r="11" spans="1:14" ht="15.6" x14ac:dyDescent="0.3">
      <c r="A11" s="17">
        <v>1</v>
      </c>
      <c r="B11" s="65"/>
      <c r="C11" s="46"/>
      <c r="D11" s="77" t="s">
        <v>227</v>
      </c>
      <c r="E11" s="31" t="s">
        <v>22</v>
      </c>
      <c r="F11" s="106">
        <v>9360</v>
      </c>
      <c r="G11" s="107">
        <v>3792</v>
      </c>
      <c r="H11" s="106">
        <v>9671</v>
      </c>
      <c r="I11" s="107">
        <v>3918</v>
      </c>
      <c r="J11" s="18">
        <f t="shared" ref="J11:J42" si="0">H11-F11</f>
        <v>311</v>
      </c>
      <c r="K11" s="19">
        <f t="shared" ref="K11:K42" si="1">I11-G11</f>
        <v>126</v>
      </c>
      <c r="L11" s="68">
        <f>J11*G119</f>
        <v>2606.1800000000003</v>
      </c>
      <c r="M11" s="69">
        <f>K11*G120</f>
        <v>1055.8800000000001</v>
      </c>
      <c r="N11" s="20">
        <f t="shared" ref="N11:N76" si="2">L11+M11</f>
        <v>3662.0600000000004</v>
      </c>
    </row>
    <row r="12" spans="1:14" ht="15.6" x14ac:dyDescent="0.3">
      <c r="A12" s="17">
        <v>2</v>
      </c>
      <c r="B12" s="21"/>
      <c r="C12" s="31"/>
      <c r="D12" s="78" t="s">
        <v>129</v>
      </c>
      <c r="E12" s="31" t="s">
        <v>23</v>
      </c>
      <c r="F12" s="108">
        <v>1049</v>
      </c>
      <c r="G12" s="109">
        <v>719</v>
      </c>
      <c r="H12" s="108">
        <v>1062</v>
      </c>
      <c r="I12" s="109">
        <v>720</v>
      </c>
      <c r="J12" s="22">
        <f t="shared" si="0"/>
        <v>13</v>
      </c>
      <c r="K12" s="23">
        <f t="shared" si="1"/>
        <v>1</v>
      </c>
      <c r="L12" s="24">
        <f>J12*G119</f>
        <v>108.94000000000001</v>
      </c>
      <c r="M12" s="25">
        <f>K12*G120</f>
        <v>8.3800000000000008</v>
      </c>
      <c r="N12" s="26">
        <f t="shared" si="2"/>
        <v>117.32000000000001</v>
      </c>
    </row>
    <row r="13" spans="1:14" ht="15.6" x14ac:dyDescent="0.3">
      <c r="A13" s="17">
        <v>3</v>
      </c>
      <c r="B13" s="27"/>
      <c r="C13" s="31"/>
      <c r="D13" s="78" t="s">
        <v>130</v>
      </c>
      <c r="E13" s="31" t="s">
        <v>24</v>
      </c>
      <c r="F13" s="108">
        <v>26038</v>
      </c>
      <c r="G13" s="109">
        <v>10367</v>
      </c>
      <c r="H13" s="108">
        <v>26344</v>
      </c>
      <c r="I13" s="109">
        <v>10509</v>
      </c>
      <c r="J13" s="22">
        <f t="shared" si="0"/>
        <v>306</v>
      </c>
      <c r="K13" s="23">
        <f t="shared" si="1"/>
        <v>142</v>
      </c>
      <c r="L13" s="24">
        <f>J13*G119</f>
        <v>2564.2800000000002</v>
      </c>
      <c r="M13" s="25">
        <f>K13*G120</f>
        <v>1189.96</v>
      </c>
      <c r="N13" s="26">
        <f t="shared" si="2"/>
        <v>3754.2400000000002</v>
      </c>
    </row>
    <row r="14" spans="1:14" ht="15.6" x14ac:dyDescent="0.3">
      <c r="A14" s="17">
        <v>4</v>
      </c>
      <c r="B14" s="27"/>
      <c r="C14" s="31"/>
      <c r="D14" s="78" t="s">
        <v>131</v>
      </c>
      <c r="E14" s="31" t="s">
        <v>25</v>
      </c>
      <c r="F14" s="108">
        <v>32453</v>
      </c>
      <c r="G14" s="109">
        <v>10529</v>
      </c>
      <c r="H14" s="108">
        <v>32649</v>
      </c>
      <c r="I14" s="109">
        <v>10567</v>
      </c>
      <c r="J14" s="22">
        <f t="shared" si="0"/>
        <v>196</v>
      </c>
      <c r="K14" s="23">
        <f t="shared" si="1"/>
        <v>38</v>
      </c>
      <c r="L14" s="24">
        <f>J14*G119</f>
        <v>1642.4800000000002</v>
      </c>
      <c r="M14" s="25">
        <f>K14*G120</f>
        <v>318.44000000000005</v>
      </c>
      <c r="N14" s="26">
        <f t="shared" si="2"/>
        <v>1960.9200000000003</v>
      </c>
    </row>
    <row r="15" spans="1:14" ht="15.6" x14ac:dyDescent="0.3">
      <c r="A15" s="17">
        <v>5</v>
      </c>
      <c r="B15" s="27"/>
      <c r="C15" s="31"/>
      <c r="D15" s="78" t="s">
        <v>132</v>
      </c>
      <c r="E15" s="31" t="s">
        <v>26</v>
      </c>
      <c r="F15" s="108">
        <v>28288</v>
      </c>
      <c r="G15" s="109">
        <v>11165</v>
      </c>
      <c r="H15" s="108">
        <v>28652</v>
      </c>
      <c r="I15" s="109">
        <v>11277</v>
      </c>
      <c r="J15" s="22">
        <f t="shared" si="0"/>
        <v>364</v>
      </c>
      <c r="K15" s="23">
        <f t="shared" si="1"/>
        <v>112</v>
      </c>
      <c r="L15" s="24">
        <f>J15*G119</f>
        <v>3050.32</v>
      </c>
      <c r="M15" s="25">
        <f>K15*G120</f>
        <v>938.56000000000006</v>
      </c>
      <c r="N15" s="26">
        <f t="shared" si="2"/>
        <v>3988.88</v>
      </c>
    </row>
    <row r="16" spans="1:14" ht="15.6" x14ac:dyDescent="0.3">
      <c r="A16" s="17">
        <v>6</v>
      </c>
      <c r="B16" s="27"/>
      <c r="C16" s="31"/>
      <c r="D16" s="78" t="s">
        <v>133</v>
      </c>
      <c r="E16" s="31" t="s">
        <v>27</v>
      </c>
      <c r="F16" s="108">
        <v>15795</v>
      </c>
      <c r="G16" s="109">
        <v>4962</v>
      </c>
      <c r="H16" s="108">
        <v>15937</v>
      </c>
      <c r="I16" s="109">
        <v>4982</v>
      </c>
      <c r="J16" s="22">
        <f t="shared" si="0"/>
        <v>142</v>
      </c>
      <c r="K16" s="23">
        <f t="shared" si="1"/>
        <v>20</v>
      </c>
      <c r="L16" s="24">
        <f>J16*G119</f>
        <v>1189.96</v>
      </c>
      <c r="M16" s="25">
        <f>K16*G120</f>
        <v>167.60000000000002</v>
      </c>
      <c r="N16" s="26">
        <f t="shared" si="2"/>
        <v>1357.56</v>
      </c>
    </row>
    <row r="17" spans="1:14" ht="15.6" x14ac:dyDescent="0.3">
      <c r="A17" s="17">
        <v>7</v>
      </c>
      <c r="B17" s="27"/>
      <c r="C17" s="31"/>
      <c r="D17" s="78" t="s">
        <v>134</v>
      </c>
      <c r="E17" s="31" t="s">
        <v>28</v>
      </c>
      <c r="F17" s="108">
        <v>15401</v>
      </c>
      <c r="G17" s="109">
        <v>4278</v>
      </c>
      <c r="H17" s="108">
        <v>15499</v>
      </c>
      <c r="I17" s="109">
        <v>4302</v>
      </c>
      <c r="J17" s="22">
        <f t="shared" si="0"/>
        <v>98</v>
      </c>
      <c r="K17" s="23">
        <f t="shared" si="1"/>
        <v>24</v>
      </c>
      <c r="L17" s="24">
        <f>J17*G119</f>
        <v>821.24000000000012</v>
      </c>
      <c r="M17" s="25">
        <f>K17*G120</f>
        <v>201.12</v>
      </c>
      <c r="N17" s="26">
        <f t="shared" si="2"/>
        <v>1022.3600000000001</v>
      </c>
    </row>
    <row r="18" spans="1:14" ht="15.6" x14ac:dyDescent="0.3">
      <c r="A18" s="17">
        <v>8</v>
      </c>
      <c r="B18" s="27"/>
      <c r="C18" s="31"/>
      <c r="D18" s="78" t="s">
        <v>135</v>
      </c>
      <c r="E18" s="31" t="s">
        <v>29</v>
      </c>
      <c r="F18" s="108">
        <v>6887</v>
      </c>
      <c r="G18" s="109">
        <v>2609</v>
      </c>
      <c r="H18" s="108">
        <v>7112</v>
      </c>
      <c r="I18" s="109">
        <v>2668</v>
      </c>
      <c r="J18" s="22">
        <f t="shared" si="0"/>
        <v>225</v>
      </c>
      <c r="K18" s="23">
        <f t="shared" si="1"/>
        <v>59</v>
      </c>
      <c r="L18" s="24">
        <f>J18*G119</f>
        <v>1885.5000000000002</v>
      </c>
      <c r="M18" s="25">
        <f>K18*G120</f>
        <v>494.42000000000007</v>
      </c>
      <c r="N18" s="26">
        <f t="shared" si="2"/>
        <v>2379.92</v>
      </c>
    </row>
    <row r="19" spans="1:14" ht="15.6" x14ac:dyDescent="0.3">
      <c r="A19" s="17">
        <v>9</v>
      </c>
      <c r="B19" s="27"/>
      <c r="C19" s="31"/>
      <c r="D19" s="78" t="s">
        <v>136</v>
      </c>
      <c r="E19" s="31" t="s">
        <v>30</v>
      </c>
      <c r="F19" s="108">
        <v>596</v>
      </c>
      <c r="G19" s="109">
        <v>308</v>
      </c>
      <c r="H19" s="108">
        <v>596</v>
      </c>
      <c r="I19" s="109">
        <v>309</v>
      </c>
      <c r="J19" s="22">
        <f t="shared" si="0"/>
        <v>0</v>
      </c>
      <c r="K19" s="23">
        <f t="shared" si="1"/>
        <v>1</v>
      </c>
      <c r="L19" s="24">
        <f>J19*G119</f>
        <v>0</v>
      </c>
      <c r="M19" s="25">
        <f>K19*G120</f>
        <v>8.3800000000000008</v>
      </c>
      <c r="N19" s="26">
        <f t="shared" si="2"/>
        <v>8.3800000000000008</v>
      </c>
    </row>
    <row r="20" spans="1:14" ht="15.6" x14ac:dyDescent="0.3">
      <c r="A20" s="17">
        <v>10</v>
      </c>
      <c r="B20" s="27"/>
      <c r="C20" s="31"/>
      <c r="D20" s="78" t="s">
        <v>137</v>
      </c>
      <c r="E20" s="31" t="s">
        <v>31</v>
      </c>
      <c r="F20" s="108">
        <v>12407</v>
      </c>
      <c r="G20" s="109">
        <v>4143</v>
      </c>
      <c r="H20" s="108">
        <v>12630</v>
      </c>
      <c r="I20" s="109">
        <v>4186</v>
      </c>
      <c r="J20" s="22">
        <f t="shared" si="0"/>
        <v>223</v>
      </c>
      <c r="K20" s="23">
        <f t="shared" si="1"/>
        <v>43</v>
      </c>
      <c r="L20" s="24">
        <f>J20*G119</f>
        <v>1868.7400000000002</v>
      </c>
      <c r="M20" s="25">
        <f>K20*G120</f>
        <v>360.34000000000003</v>
      </c>
      <c r="N20" s="26">
        <f t="shared" si="2"/>
        <v>2229.0800000000004</v>
      </c>
    </row>
    <row r="21" spans="1:14" ht="15.6" x14ac:dyDescent="0.3">
      <c r="A21" s="17">
        <v>11</v>
      </c>
      <c r="B21" s="27"/>
      <c r="C21" s="31"/>
      <c r="D21" s="78" t="s">
        <v>219</v>
      </c>
      <c r="E21" s="31" t="s">
        <v>32</v>
      </c>
      <c r="F21" s="108">
        <v>6131</v>
      </c>
      <c r="G21" s="109">
        <v>1550</v>
      </c>
      <c r="H21" s="108">
        <v>6230</v>
      </c>
      <c r="I21" s="109">
        <v>1568</v>
      </c>
      <c r="J21" s="22">
        <f t="shared" si="0"/>
        <v>99</v>
      </c>
      <c r="K21" s="23">
        <f t="shared" si="1"/>
        <v>18</v>
      </c>
      <c r="L21" s="24">
        <f>J21*G119</f>
        <v>829.62000000000012</v>
      </c>
      <c r="M21" s="25">
        <f>K21*G120</f>
        <v>150.84</v>
      </c>
      <c r="N21" s="26">
        <f t="shared" si="2"/>
        <v>980.46000000000015</v>
      </c>
    </row>
    <row r="22" spans="1:14" ht="15.6" x14ac:dyDescent="0.3">
      <c r="A22" s="17">
        <v>12</v>
      </c>
      <c r="B22" s="27"/>
      <c r="C22" s="31"/>
      <c r="D22" s="78" t="s">
        <v>138</v>
      </c>
      <c r="E22" s="31" t="s">
        <v>33</v>
      </c>
      <c r="F22" s="108">
        <v>14479</v>
      </c>
      <c r="G22" s="109">
        <v>8671</v>
      </c>
      <c r="H22" s="108">
        <v>14644</v>
      </c>
      <c r="I22" s="109">
        <v>8797</v>
      </c>
      <c r="J22" s="22">
        <f t="shared" si="0"/>
        <v>165</v>
      </c>
      <c r="K22" s="23">
        <f t="shared" si="1"/>
        <v>126</v>
      </c>
      <c r="L22" s="24">
        <f>J22*G119</f>
        <v>1382.7</v>
      </c>
      <c r="M22" s="25">
        <f>K22*G120</f>
        <v>1055.8800000000001</v>
      </c>
      <c r="N22" s="26">
        <f t="shared" si="2"/>
        <v>2438.58</v>
      </c>
    </row>
    <row r="23" spans="1:14" ht="15.6" x14ac:dyDescent="0.3">
      <c r="A23" s="17">
        <v>13</v>
      </c>
      <c r="B23" s="27"/>
      <c r="C23" s="31"/>
      <c r="D23" s="78" t="s">
        <v>220</v>
      </c>
      <c r="E23" s="31" t="s">
        <v>34</v>
      </c>
      <c r="F23" s="108">
        <v>1453</v>
      </c>
      <c r="G23" s="109">
        <v>1282</v>
      </c>
      <c r="H23" s="108">
        <v>1454</v>
      </c>
      <c r="I23" s="109">
        <v>1282</v>
      </c>
      <c r="J23" s="22">
        <f t="shared" si="0"/>
        <v>1</v>
      </c>
      <c r="K23" s="23">
        <f t="shared" si="1"/>
        <v>0</v>
      </c>
      <c r="L23" s="24">
        <f>J23*G119</f>
        <v>8.3800000000000008</v>
      </c>
      <c r="M23" s="25">
        <f>K23*G120</f>
        <v>0</v>
      </c>
      <c r="N23" s="26">
        <f t="shared" si="2"/>
        <v>8.3800000000000008</v>
      </c>
    </row>
    <row r="24" spans="1:14" ht="15.6" x14ac:dyDescent="0.3">
      <c r="A24" s="17">
        <v>14</v>
      </c>
      <c r="B24" s="27"/>
      <c r="C24" s="31"/>
      <c r="D24" s="78" t="s">
        <v>139</v>
      </c>
      <c r="E24" s="31" t="s">
        <v>35</v>
      </c>
      <c r="F24" s="108">
        <v>11496</v>
      </c>
      <c r="G24" s="109">
        <v>2832</v>
      </c>
      <c r="H24" s="108">
        <v>11602</v>
      </c>
      <c r="I24" s="109">
        <v>2861</v>
      </c>
      <c r="J24" s="22">
        <f t="shared" si="0"/>
        <v>106</v>
      </c>
      <c r="K24" s="23">
        <f t="shared" si="1"/>
        <v>29</v>
      </c>
      <c r="L24" s="24">
        <f>J24*G119</f>
        <v>888.28000000000009</v>
      </c>
      <c r="M24" s="25">
        <f>K24*G120</f>
        <v>243.02</v>
      </c>
      <c r="N24" s="26">
        <f t="shared" si="2"/>
        <v>1131.3000000000002</v>
      </c>
    </row>
    <row r="25" spans="1:14" ht="15.6" x14ac:dyDescent="0.3">
      <c r="A25" s="17">
        <v>15</v>
      </c>
      <c r="B25" s="27"/>
      <c r="C25" s="31"/>
      <c r="D25" s="78" t="s">
        <v>140</v>
      </c>
      <c r="E25" s="31" t="s">
        <v>36</v>
      </c>
      <c r="F25" s="108">
        <v>20707</v>
      </c>
      <c r="G25" s="109">
        <v>5065</v>
      </c>
      <c r="H25" s="108">
        <v>20849</v>
      </c>
      <c r="I25" s="109">
        <v>5101</v>
      </c>
      <c r="J25" s="22">
        <f t="shared" si="0"/>
        <v>142</v>
      </c>
      <c r="K25" s="23">
        <f t="shared" si="1"/>
        <v>36</v>
      </c>
      <c r="L25" s="24">
        <f>J25*G119</f>
        <v>1189.96</v>
      </c>
      <c r="M25" s="25">
        <f>K25*G120</f>
        <v>301.68</v>
      </c>
      <c r="N25" s="26">
        <f t="shared" si="2"/>
        <v>1491.64</v>
      </c>
    </row>
    <row r="26" spans="1:14" ht="15.6" x14ac:dyDescent="0.3">
      <c r="A26" s="17">
        <v>16</v>
      </c>
      <c r="B26" s="27"/>
      <c r="C26" s="31"/>
      <c r="D26" s="78" t="s">
        <v>141</v>
      </c>
      <c r="E26" s="31" t="s">
        <v>37</v>
      </c>
      <c r="F26" s="108">
        <v>8541</v>
      </c>
      <c r="G26" s="109">
        <v>2520</v>
      </c>
      <c r="H26" s="108">
        <v>8785</v>
      </c>
      <c r="I26" s="109">
        <v>2590</v>
      </c>
      <c r="J26" s="22">
        <f t="shared" si="0"/>
        <v>244</v>
      </c>
      <c r="K26" s="23">
        <f t="shared" si="1"/>
        <v>70</v>
      </c>
      <c r="L26" s="24">
        <f>J26*G119</f>
        <v>2044.7200000000003</v>
      </c>
      <c r="M26" s="25">
        <f>K26*G120</f>
        <v>586.6</v>
      </c>
      <c r="N26" s="26">
        <f t="shared" si="2"/>
        <v>2631.32</v>
      </c>
    </row>
    <row r="27" spans="1:14" ht="15.6" x14ac:dyDescent="0.3">
      <c r="A27" s="17">
        <v>17</v>
      </c>
      <c r="B27" s="27"/>
      <c r="C27" s="31"/>
      <c r="D27" s="78" t="s">
        <v>142</v>
      </c>
      <c r="E27" s="31" t="s">
        <v>38</v>
      </c>
      <c r="F27" s="108">
        <v>88731</v>
      </c>
      <c r="G27" s="109">
        <v>25499</v>
      </c>
      <c r="H27" s="108">
        <v>89468</v>
      </c>
      <c r="I27" s="109">
        <v>25679</v>
      </c>
      <c r="J27" s="22">
        <f t="shared" si="0"/>
        <v>737</v>
      </c>
      <c r="K27" s="23">
        <f t="shared" si="1"/>
        <v>180</v>
      </c>
      <c r="L27" s="24">
        <f>J27*G119</f>
        <v>6176.06</v>
      </c>
      <c r="M27" s="25">
        <f>K27*G120</f>
        <v>1508.4</v>
      </c>
      <c r="N27" s="26">
        <f t="shared" si="2"/>
        <v>7684.4600000000009</v>
      </c>
    </row>
    <row r="28" spans="1:14" ht="15.6" x14ac:dyDescent="0.3">
      <c r="A28" s="17">
        <v>18</v>
      </c>
      <c r="B28" s="27"/>
      <c r="C28" s="31"/>
      <c r="D28" s="78" t="s">
        <v>143</v>
      </c>
      <c r="E28" s="31" t="s">
        <v>39</v>
      </c>
      <c r="F28" s="108">
        <v>25999</v>
      </c>
      <c r="G28" s="109">
        <v>7729</v>
      </c>
      <c r="H28" s="108">
        <v>26219</v>
      </c>
      <c r="I28" s="109">
        <v>7785</v>
      </c>
      <c r="J28" s="22">
        <f t="shared" si="0"/>
        <v>220</v>
      </c>
      <c r="K28" s="23">
        <f t="shared" si="1"/>
        <v>56</v>
      </c>
      <c r="L28" s="24">
        <f>J28*G119</f>
        <v>1843.6000000000001</v>
      </c>
      <c r="M28" s="25">
        <f>K28*G120</f>
        <v>469.28000000000003</v>
      </c>
      <c r="N28" s="26">
        <f t="shared" si="2"/>
        <v>2312.88</v>
      </c>
    </row>
    <row r="29" spans="1:14" ht="15.6" x14ac:dyDescent="0.3">
      <c r="A29" s="17">
        <v>19</v>
      </c>
      <c r="B29" s="27"/>
      <c r="C29" s="31"/>
      <c r="D29" s="78" t="s">
        <v>144</v>
      </c>
      <c r="E29" s="31" t="s">
        <v>40</v>
      </c>
      <c r="F29" s="108">
        <v>453</v>
      </c>
      <c r="G29" s="109">
        <v>87</v>
      </c>
      <c r="H29" s="108">
        <v>463</v>
      </c>
      <c r="I29" s="109">
        <v>89</v>
      </c>
      <c r="J29" s="22">
        <f t="shared" si="0"/>
        <v>10</v>
      </c>
      <c r="K29" s="23">
        <f t="shared" si="1"/>
        <v>2</v>
      </c>
      <c r="L29" s="24">
        <f>J29*G119</f>
        <v>83.800000000000011</v>
      </c>
      <c r="M29" s="25">
        <f>K29*G120</f>
        <v>16.760000000000002</v>
      </c>
      <c r="N29" s="26">
        <f t="shared" si="2"/>
        <v>100.56000000000002</v>
      </c>
    </row>
    <row r="30" spans="1:14" ht="15.6" x14ac:dyDescent="0.3">
      <c r="A30" s="17">
        <v>20</v>
      </c>
      <c r="B30" s="27"/>
      <c r="C30" s="31"/>
      <c r="D30" s="78" t="s">
        <v>145</v>
      </c>
      <c r="E30" s="31" t="s">
        <v>41</v>
      </c>
      <c r="F30" s="108">
        <v>7397</v>
      </c>
      <c r="G30" s="109">
        <v>2480</v>
      </c>
      <c r="H30" s="108">
        <v>7424</v>
      </c>
      <c r="I30" s="109">
        <v>2489</v>
      </c>
      <c r="J30" s="22">
        <f t="shared" si="0"/>
        <v>27</v>
      </c>
      <c r="K30" s="23">
        <f t="shared" si="1"/>
        <v>9</v>
      </c>
      <c r="L30" s="24">
        <f>J30*G119</f>
        <v>226.26000000000002</v>
      </c>
      <c r="M30" s="25">
        <f>K30*G120</f>
        <v>75.42</v>
      </c>
      <c r="N30" s="26">
        <f t="shared" si="2"/>
        <v>301.68</v>
      </c>
    </row>
    <row r="31" spans="1:14" ht="15.6" x14ac:dyDescent="0.3">
      <c r="A31" s="17">
        <v>21</v>
      </c>
      <c r="B31" s="27"/>
      <c r="C31" s="31"/>
      <c r="D31" s="78" t="s">
        <v>146</v>
      </c>
      <c r="E31" s="31" t="s">
        <v>42</v>
      </c>
      <c r="F31" s="108">
        <v>2991</v>
      </c>
      <c r="G31" s="109">
        <v>631</v>
      </c>
      <c r="H31" s="108">
        <v>3052</v>
      </c>
      <c r="I31" s="109">
        <v>638</v>
      </c>
      <c r="J31" s="22">
        <f t="shared" si="0"/>
        <v>61</v>
      </c>
      <c r="K31" s="23">
        <f t="shared" si="1"/>
        <v>7</v>
      </c>
      <c r="L31" s="24">
        <f>J31*G119</f>
        <v>511.18000000000006</v>
      </c>
      <c r="M31" s="25">
        <f>K31*G120</f>
        <v>58.660000000000004</v>
      </c>
      <c r="N31" s="26">
        <f t="shared" si="2"/>
        <v>569.84</v>
      </c>
    </row>
    <row r="32" spans="1:14" ht="15.6" x14ac:dyDescent="0.3">
      <c r="A32" s="17">
        <v>22</v>
      </c>
      <c r="B32" s="27"/>
      <c r="C32" s="31"/>
      <c r="D32" s="78" t="s">
        <v>147</v>
      </c>
      <c r="E32" s="31" t="s">
        <v>43</v>
      </c>
      <c r="F32" s="108">
        <v>2148</v>
      </c>
      <c r="G32" s="109">
        <v>629</v>
      </c>
      <c r="H32" s="108">
        <v>2154</v>
      </c>
      <c r="I32" s="109">
        <v>629</v>
      </c>
      <c r="J32" s="22">
        <f t="shared" si="0"/>
        <v>6</v>
      </c>
      <c r="K32" s="23">
        <f t="shared" si="1"/>
        <v>0</v>
      </c>
      <c r="L32" s="24">
        <f>J32*G119</f>
        <v>50.28</v>
      </c>
      <c r="M32" s="25">
        <f>K32*G120</f>
        <v>0</v>
      </c>
      <c r="N32" s="26">
        <f t="shared" si="2"/>
        <v>50.28</v>
      </c>
    </row>
    <row r="33" spans="1:14" ht="15.6" x14ac:dyDescent="0.3">
      <c r="A33" s="17">
        <v>23</v>
      </c>
      <c r="B33" s="27"/>
      <c r="C33" s="31"/>
      <c r="D33" s="78" t="s">
        <v>148</v>
      </c>
      <c r="E33" s="31" t="s">
        <v>44</v>
      </c>
      <c r="F33" s="95">
        <v>24421</v>
      </c>
      <c r="G33" s="96">
        <v>15473</v>
      </c>
      <c r="H33" s="95">
        <v>24454</v>
      </c>
      <c r="I33" s="96">
        <v>15495</v>
      </c>
      <c r="J33" s="22">
        <f t="shared" si="0"/>
        <v>33</v>
      </c>
      <c r="K33" s="23">
        <f t="shared" si="1"/>
        <v>22</v>
      </c>
      <c r="L33" s="24">
        <f>J33*G119</f>
        <v>276.54000000000002</v>
      </c>
      <c r="M33" s="25">
        <f>K33*G120</f>
        <v>184.36</v>
      </c>
      <c r="N33" s="26">
        <f t="shared" si="2"/>
        <v>460.90000000000003</v>
      </c>
    </row>
    <row r="34" spans="1:14" ht="15.6" x14ac:dyDescent="0.3">
      <c r="A34" s="17">
        <v>24</v>
      </c>
      <c r="B34" s="27"/>
      <c r="C34" s="31"/>
      <c r="D34" s="78" t="s">
        <v>149</v>
      </c>
      <c r="E34" s="31" t="s">
        <v>45</v>
      </c>
      <c r="F34" s="97">
        <v>728</v>
      </c>
      <c r="G34" s="98">
        <v>149</v>
      </c>
      <c r="H34" s="97">
        <v>732</v>
      </c>
      <c r="I34" s="98">
        <v>150</v>
      </c>
      <c r="J34" s="22">
        <f t="shared" si="0"/>
        <v>4</v>
      </c>
      <c r="K34" s="23">
        <f t="shared" si="1"/>
        <v>1</v>
      </c>
      <c r="L34" s="24">
        <f>J34*G119</f>
        <v>33.520000000000003</v>
      </c>
      <c r="M34" s="25">
        <f>K34*G120</f>
        <v>8.3800000000000008</v>
      </c>
      <c r="N34" s="26">
        <f t="shared" si="2"/>
        <v>41.900000000000006</v>
      </c>
    </row>
    <row r="35" spans="1:14" ht="15.6" x14ac:dyDescent="0.3">
      <c r="A35" s="17">
        <v>25</v>
      </c>
      <c r="B35" s="27"/>
      <c r="C35" s="31"/>
      <c r="D35" s="78" t="s">
        <v>150</v>
      </c>
      <c r="E35" s="31" t="s">
        <v>46</v>
      </c>
      <c r="F35" s="97">
        <v>0</v>
      </c>
      <c r="G35" s="98">
        <v>0</v>
      </c>
      <c r="H35" s="97">
        <v>0</v>
      </c>
      <c r="I35" s="98">
        <v>0</v>
      </c>
      <c r="J35" s="22">
        <f t="shared" si="0"/>
        <v>0</v>
      </c>
      <c r="K35" s="23">
        <f t="shared" si="1"/>
        <v>0</v>
      </c>
      <c r="L35" s="24">
        <f>J35*G119</f>
        <v>0</v>
      </c>
      <c r="M35" s="25">
        <f>K35*G120</f>
        <v>0</v>
      </c>
      <c r="N35" s="26">
        <f t="shared" si="2"/>
        <v>0</v>
      </c>
    </row>
    <row r="36" spans="1:14" ht="15.6" x14ac:dyDescent="0.3">
      <c r="A36" s="17">
        <v>26</v>
      </c>
      <c r="B36" s="27"/>
      <c r="C36" s="31"/>
      <c r="D36" s="78" t="s">
        <v>151</v>
      </c>
      <c r="E36" s="31" t="s">
        <v>126</v>
      </c>
      <c r="F36" s="95">
        <v>424.13900000000001</v>
      </c>
      <c r="G36" s="96">
        <v>97.475999999999999</v>
      </c>
      <c r="H36" s="95">
        <v>424.13900000000001</v>
      </c>
      <c r="I36" s="96">
        <v>97.475999999999999</v>
      </c>
      <c r="J36" s="22">
        <f t="shared" si="0"/>
        <v>0</v>
      </c>
      <c r="K36" s="23">
        <f t="shared" si="1"/>
        <v>0</v>
      </c>
      <c r="L36" s="24">
        <f>J36*G119</f>
        <v>0</v>
      </c>
      <c r="M36" s="25">
        <f>K36*G120</f>
        <v>0</v>
      </c>
      <c r="N36" s="26">
        <f t="shared" si="2"/>
        <v>0</v>
      </c>
    </row>
    <row r="37" spans="1:14" ht="15.6" x14ac:dyDescent="0.3">
      <c r="A37" s="17">
        <v>27</v>
      </c>
      <c r="B37" s="27"/>
      <c r="C37" s="31"/>
      <c r="D37" s="78" t="s">
        <v>152</v>
      </c>
      <c r="E37" s="31" t="s">
        <v>47</v>
      </c>
      <c r="F37" s="95">
        <v>2.1739999999999999</v>
      </c>
      <c r="G37" s="96">
        <v>1.345</v>
      </c>
      <c r="H37" s="95">
        <v>2.1739999999999999</v>
      </c>
      <c r="I37" s="96">
        <v>1.345</v>
      </c>
      <c r="J37" s="22">
        <f t="shared" si="0"/>
        <v>0</v>
      </c>
      <c r="K37" s="23">
        <f t="shared" si="1"/>
        <v>0</v>
      </c>
      <c r="L37" s="24">
        <f>J37*G119</f>
        <v>0</v>
      </c>
      <c r="M37" s="25">
        <f>K37*G120</f>
        <v>0</v>
      </c>
      <c r="N37" s="26">
        <f t="shared" si="2"/>
        <v>0</v>
      </c>
    </row>
    <row r="38" spans="1:14" ht="15.6" x14ac:dyDescent="0.3">
      <c r="A38" s="17">
        <v>28</v>
      </c>
      <c r="B38" s="27"/>
      <c r="C38" s="31"/>
      <c r="D38" s="78" t="s">
        <v>153</v>
      </c>
      <c r="E38" s="31" t="s">
        <v>48</v>
      </c>
      <c r="F38" s="97">
        <v>2649</v>
      </c>
      <c r="G38" s="98">
        <v>734</v>
      </c>
      <c r="H38" s="97">
        <v>2703</v>
      </c>
      <c r="I38" s="98">
        <v>786</v>
      </c>
      <c r="J38" s="22">
        <f t="shared" si="0"/>
        <v>54</v>
      </c>
      <c r="K38" s="23">
        <f t="shared" si="1"/>
        <v>52</v>
      </c>
      <c r="L38" s="24">
        <f>J38*G119</f>
        <v>452.52000000000004</v>
      </c>
      <c r="M38" s="25">
        <f>K38*G120</f>
        <v>435.76000000000005</v>
      </c>
      <c r="N38" s="26">
        <f t="shared" si="2"/>
        <v>888.28000000000009</v>
      </c>
    </row>
    <row r="39" spans="1:14" ht="15.6" x14ac:dyDescent="0.3">
      <c r="A39" s="17">
        <v>29</v>
      </c>
      <c r="B39" s="27"/>
      <c r="C39" s="31"/>
      <c r="D39" s="78" t="s">
        <v>154</v>
      </c>
      <c r="E39" s="31" t="s">
        <v>49</v>
      </c>
      <c r="F39" s="97">
        <v>794</v>
      </c>
      <c r="G39" s="98">
        <v>288</v>
      </c>
      <c r="H39" s="97">
        <v>805</v>
      </c>
      <c r="I39" s="98">
        <v>290</v>
      </c>
      <c r="J39" s="22">
        <f t="shared" si="0"/>
        <v>11</v>
      </c>
      <c r="K39" s="23">
        <f t="shared" si="1"/>
        <v>2</v>
      </c>
      <c r="L39" s="24">
        <f>J39*G119</f>
        <v>92.18</v>
      </c>
      <c r="M39" s="25">
        <f>K39*G120</f>
        <v>16.760000000000002</v>
      </c>
      <c r="N39" s="26">
        <f t="shared" si="2"/>
        <v>108.94000000000001</v>
      </c>
    </row>
    <row r="40" spans="1:14" ht="15.6" x14ac:dyDescent="0.3">
      <c r="A40" s="17">
        <v>30</v>
      </c>
      <c r="B40" s="27"/>
      <c r="C40" s="31"/>
      <c r="D40" s="78" t="s">
        <v>155</v>
      </c>
      <c r="E40" s="31" t="s">
        <v>50</v>
      </c>
      <c r="F40" s="97">
        <v>14583</v>
      </c>
      <c r="G40" s="98">
        <v>6241</v>
      </c>
      <c r="H40" s="97">
        <v>14651</v>
      </c>
      <c r="I40" s="98">
        <v>6262</v>
      </c>
      <c r="J40" s="22">
        <f t="shared" si="0"/>
        <v>68</v>
      </c>
      <c r="K40" s="23">
        <f t="shared" si="1"/>
        <v>21</v>
      </c>
      <c r="L40" s="24">
        <f>J40*G119</f>
        <v>569.84</v>
      </c>
      <c r="M40" s="25">
        <f>K40*G120</f>
        <v>175.98000000000002</v>
      </c>
      <c r="N40" s="26">
        <f t="shared" si="2"/>
        <v>745.82</v>
      </c>
    </row>
    <row r="41" spans="1:14" ht="15.6" x14ac:dyDescent="0.3">
      <c r="A41" s="17">
        <v>31</v>
      </c>
      <c r="B41" s="27"/>
      <c r="C41" s="31"/>
      <c r="D41" s="78" t="s">
        <v>156</v>
      </c>
      <c r="E41" s="31" t="s">
        <v>51</v>
      </c>
      <c r="F41" s="95">
        <v>977</v>
      </c>
      <c r="G41" s="96">
        <v>212</v>
      </c>
      <c r="H41" s="95">
        <v>978</v>
      </c>
      <c r="I41" s="96">
        <v>212</v>
      </c>
      <c r="J41" s="22">
        <f t="shared" si="0"/>
        <v>1</v>
      </c>
      <c r="K41" s="23">
        <f t="shared" si="1"/>
        <v>0</v>
      </c>
      <c r="L41" s="24">
        <f>J41*G119</f>
        <v>8.3800000000000008</v>
      </c>
      <c r="M41" s="25">
        <f>K41*G120</f>
        <v>0</v>
      </c>
      <c r="N41" s="26">
        <f t="shared" si="2"/>
        <v>8.3800000000000008</v>
      </c>
    </row>
    <row r="42" spans="1:14" ht="15.6" x14ac:dyDescent="0.3">
      <c r="A42" s="17">
        <v>32</v>
      </c>
      <c r="B42" s="27"/>
      <c r="C42" s="31"/>
      <c r="D42" s="78" t="s">
        <v>157</v>
      </c>
      <c r="E42" s="31" t="s">
        <v>52</v>
      </c>
      <c r="F42" s="97">
        <v>2849</v>
      </c>
      <c r="G42" s="98">
        <v>1948</v>
      </c>
      <c r="H42" s="97">
        <v>2893</v>
      </c>
      <c r="I42" s="98">
        <v>1973</v>
      </c>
      <c r="J42" s="22">
        <f t="shared" si="0"/>
        <v>44</v>
      </c>
      <c r="K42" s="23">
        <f t="shared" si="1"/>
        <v>25</v>
      </c>
      <c r="L42" s="24">
        <f>J42*G119</f>
        <v>368.72</v>
      </c>
      <c r="M42" s="25">
        <f>K42*G120</f>
        <v>209.50000000000003</v>
      </c>
      <c r="N42" s="26">
        <f t="shared" si="2"/>
        <v>578.22</v>
      </c>
    </row>
    <row r="43" spans="1:14" ht="15.6" x14ac:dyDescent="0.3">
      <c r="A43" s="17">
        <v>33</v>
      </c>
      <c r="B43" s="27"/>
      <c r="C43" s="31"/>
      <c r="D43" s="78" t="s">
        <v>158</v>
      </c>
      <c r="E43" s="31" t="s">
        <v>53</v>
      </c>
      <c r="F43" s="97">
        <v>45308</v>
      </c>
      <c r="G43" s="98">
        <v>22657</v>
      </c>
      <c r="H43" s="97">
        <v>45582</v>
      </c>
      <c r="I43" s="98">
        <v>22767</v>
      </c>
      <c r="J43" s="22">
        <f t="shared" ref="J43:J74" si="3">H43-F43</f>
        <v>274</v>
      </c>
      <c r="K43" s="23">
        <f t="shared" ref="K43:K74" si="4">I43-G43</f>
        <v>110</v>
      </c>
      <c r="L43" s="24">
        <f>J43*G119</f>
        <v>2296.1200000000003</v>
      </c>
      <c r="M43" s="25">
        <f>K43*G120</f>
        <v>921.80000000000007</v>
      </c>
      <c r="N43" s="26">
        <f t="shared" si="2"/>
        <v>3217.9200000000005</v>
      </c>
    </row>
    <row r="44" spans="1:14" ht="15.6" x14ac:dyDescent="0.3">
      <c r="A44" s="17">
        <v>34</v>
      </c>
      <c r="B44" s="27"/>
      <c r="C44" s="31"/>
      <c r="D44" s="78" t="s">
        <v>159</v>
      </c>
      <c r="E44" s="31" t="s">
        <v>54</v>
      </c>
      <c r="F44" s="97">
        <v>63299</v>
      </c>
      <c r="G44" s="98">
        <v>24862</v>
      </c>
      <c r="H44" s="97">
        <v>63330</v>
      </c>
      <c r="I44" s="98">
        <v>24876</v>
      </c>
      <c r="J44" s="22">
        <f t="shared" si="3"/>
        <v>31</v>
      </c>
      <c r="K44" s="23">
        <f t="shared" si="4"/>
        <v>14</v>
      </c>
      <c r="L44" s="24">
        <f>J44*G119</f>
        <v>259.78000000000003</v>
      </c>
      <c r="M44" s="25">
        <f>K44*G120</f>
        <v>117.32000000000001</v>
      </c>
      <c r="N44" s="26">
        <f t="shared" si="2"/>
        <v>377.1</v>
      </c>
    </row>
    <row r="45" spans="1:14" ht="15.6" x14ac:dyDescent="0.3">
      <c r="A45" s="17">
        <v>35</v>
      </c>
      <c r="B45" s="27"/>
      <c r="C45" s="31"/>
      <c r="D45" s="78" t="s">
        <v>160</v>
      </c>
      <c r="E45" s="31" t="s">
        <v>55</v>
      </c>
      <c r="F45" s="97">
        <v>13180</v>
      </c>
      <c r="G45" s="98">
        <v>3795</v>
      </c>
      <c r="H45" s="97">
        <v>13350</v>
      </c>
      <c r="I45" s="98">
        <v>3873</v>
      </c>
      <c r="J45" s="22">
        <f t="shared" si="3"/>
        <v>170</v>
      </c>
      <c r="K45" s="23">
        <f t="shared" si="4"/>
        <v>78</v>
      </c>
      <c r="L45" s="24">
        <f>J45*G119</f>
        <v>1424.6000000000001</v>
      </c>
      <c r="M45" s="25">
        <f>K45*G120</f>
        <v>653.6400000000001</v>
      </c>
      <c r="N45" s="26">
        <f t="shared" si="2"/>
        <v>2078.2400000000002</v>
      </c>
    </row>
    <row r="46" spans="1:14" ht="15.6" x14ac:dyDescent="0.3">
      <c r="A46" s="17">
        <v>36</v>
      </c>
      <c r="B46" s="27"/>
      <c r="C46" s="31"/>
      <c r="D46" s="78" t="s">
        <v>161</v>
      </c>
      <c r="E46" s="31" t="s">
        <v>56</v>
      </c>
      <c r="F46" s="97">
        <v>5812</v>
      </c>
      <c r="G46" s="98">
        <v>1885</v>
      </c>
      <c r="H46" s="97">
        <v>5899</v>
      </c>
      <c r="I46" s="98">
        <v>1959</v>
      </c>
      <c r="J46" s="22">
        <f t="shared" si="3"/>
        <v>87</v>
      </c>
      <c r="K46" s="23">
        <f t="shared" si="4"/>
        <v>74</v>
      </c>
      <c r="L46" s="24">
        <f>J46*G119</f>
        <v>729.06000000000006</v>
      </c>
      <c r="M46" s="25">
        <f>K46*G120</f>
        <v>620.12</v>
      </c>
      <c r="N46" s="26">
        <f t="shared" si="2"/>
        <v>1349.18</v>
      </c>
    </row>
    <row r="47" spans="1:14" ht="15.6" x14ac:dyDescent="0.3">
      <c r="A47" s="17">
        <v>37</v>
      </c>
      <c r="B47" s="27"/>
      <c r="C47" s="31"/>
      <c r="D47" s="78" t="s">
        <v>162</v>
      </c>
      <c r="E47" s="31" t="s">
        <v>57</v>
      </c>
      <c r="F47" s="97">
        <v>5258</v>
      </c>
      <c r="G47" s="98">
        <v>567</v>
      </c>
      <c r="H47" s="97">
        <v>5290</v>
      </c>
      <c r="I47" s="98">
        <v>573</v>
      </c>
      <c r="J47" s="22">
        <f t="shared" si="3"/>
        <v>32</v>
      </c>
      <c r="K47" s="23">
        <f t="shared" si="4"/>
        <v>6</v>
      </c>
      <c r="L47" s="24">
        <f>J47*G119</f>
        <v>268.16000000000003</v>
      </c>
      <c r="M47" s="25">
        <f>K47*G120</f>
        <v>50.28</v>
      </c>
      <c r="N47" s="26">
        <f t="shared" si="2"/>
        <v>318.44000000000005</v>
      </c>
    </row>
    <row r="48" spans="1:14" ht="15.6" x14ac:dyDescent="0.3">
      <c r="A48" s="17">
        <v>38</v>
      </c>
      <c r="B48" s="27"/>
      <c r="C48" s="31"/>
      <c r="D48" s="78" t="s">
        <v>221</v>
      </c>
      <c r="E48" s="31" t="s">
        <v>58</v>
      </c>
      <c r="F48" s="97">
        <v>1747</v>
      </c>
      <c r="G48" s="98">
        <v>487</v>
      </c>
      <c r="H48" s="97">
        <v>1799</v>
      </c>
      <c r="I48" s="98">
        <v>499</v>
      </c>
      <c r="J48" s="22">
        <f t="shared" si="3"/>
        <v>52</v>
      </c>
      <c r="K48" s="23">
        <f t="shared" si="4"/>
        <v>12</v>
      </c>
      <c r="L48" s="24">
        <f>J48*G119</f>
        <v>435.76000000000005</v>
      </c>
      <c r="M48" s="25">
        <f>K48*G120</f>
        <v>100.56</v>
      </c>
      <c r="N48" s="26">
        <f t="shared" si="2"/>
        <v>536.32000000000005</v>
      </c>
    </row>
    <row r="49" spans="1:14" ht="15.6" x14ac:dyDescent="0.3">
      <c r="A49" s="17">
        <v>39</v>
      </c>
      <c r="B49" s="28"/>
      <c r="C49" s="31"/>
      <c r="D49" s="78" t="s">
        <v>163</v>
      </c>
      <c r="E49" s="31" t="s">
        <v>59</v>
      </c>
      <c r="F49" s="95">
        <v>652.43899999999996</v>
      </c>
      <c r="G49" s="96">
        <v>156.31200000000001</v>
      </c>
      <c r="H49" s="95">
        <v>652.43899999999996</v>
      </c>
      <c r="I49" s="96">
        <v>156.31200000000001</v>
      </c>
      <c r="J49" s="22">
        <f t="shared" si="3"/>
        <v>0</v>
      </c>
      <c r="K49" s="23">
        <f t="shared" si="4"/>
        <v>0</v>
      </c>
      <c r="L49" s="24">
        <f>J49*G119</f>
        <v>0</v>
      </c>
      <c r="M49" s="25">
        <f>K49*G120</f>
        <v>0</v>
      </c>
      <c r="N49" s="26">
        <f t="shared" si="2"/>
        <v>0</v>
      </c>
    </row>
    <row r="50" spans="1:14" s="94" customFormat="1" ht="15.6" x14ac:dyDescent="0.3">
      <c r="A50" s="88">
        <v>40</v>
      </c>
      <c r="B50" s="27"/>
      <c r="C50" s="89"/>
      <c r="D50" s="78" t="s">
        <v>164</v>
      </c>
      <c r="E50" s="89" t="s">
        <v>60</v>
      </c>
      <c r="F50" s="95">
        <v>13823</v>
      </c>
      <c r="G50" s="96">
        <v>0</v>
      </c>
      <c r="H50" s="95">
        <v>13902</v>
      </c>
      <c r="I50" s="96">
        <v>0</v>
      </c>
      <c r="J50" s="90">
        <f t="shared" si="3"/>
        <v>79</v>
      </c>
      <c r="K50" s="91">
        <f t="shared" si="4"/>
        <v>0</v>
      </c>
      <c r="L50" s="92">
        <f>J50*G119</f>
        <v>662.0200000000001</v>
      </c>
      <c r="M50" s="93">
        <f>K50*G120</f>
        <v>0</v>
      </c>
      <c r="N50" s="105">
        <f t="shared" si="2"/>
        <v>662.0200000000001</v>
      </c>
    </row>
    <row r="51" spans="1:14" ht="15.6" x14ac:dyDescent="0.3">
      <c r="A51" s="17">
        <v>41</v>
      </c>
      <c r="B51" s="27"/>
      <c r="C51" s="31"/>
      <c r="D51" s="78" t="s">
        <v>165</v>
      </c>
      <c r="E51" s="31" t="s">
        <v>61</v>
      </c>
      <c r="F51" s="97">
        <v>12481</v>
      </c>
      <c r="G51" s="98">
        <v>2918</v>
      </c>
      <c r="H51" s="97">
        <v>12870</v>
      </c>
      <c r="I51" s="98">
        <v>2994</v>
      </c>
      <c r="J51" s="22">
        <f t="shared" si="3"/>
        <v>389</v>
      </c>
      <c r="K51" s="23">
        <f t="shared" si="4"/>
        <v>76</v>
      </c>
      <c r="L51" s="24">
        <f>J51*G119</f>
        <v>3259.82</v>
      </c>
      <c r="M51" s="25">
        <f>K51*G120</f>
        <v>636.88000000000011</v>
      </c>
      <c r="N51" s="26">
        <f t="shared" si="2"/>
        <v>3896.7000000000003</v>
      </c>
    </row>
    <row r="52" spans="1:14" ht="15.6" x14ac:dyDescent="0.3">
      <c r="A52" s="17">
        <v>42</v>
      </c>
      <c r="B52" s="27"/>
      <c r="C52" s="31"/>
      <c r="D52" s="78" t="s">
        <v>166</v>
      </c>
      <c r="E52" s="31" t="s">
        <v>62</v>
      </c>
      <c r="F52" s="97">
        <v>6343</v>
      </c>
      <c r="G52" s="98">
        <v>2623</v>
      </c>
      <c r="H52" s="97">
        <v>6554</v>
      </c>
      <c r="I52" s="98">
        <v>2714</v>
      </c>
      <c r="J52" s="22">
        <f t="shared" si="3"/>
        <v>211</v>
      </c>
      <c r="K52" s="23">
        <f t="shared" si="4"/>
        <v>91</v>
      </c>
      <c r="L52" s="24">
        <f>J52*G119</f>
        <v>1768.18</v>
      </c>
      <c r="M52" s="25">
        <f>K52*G120</f>
        <v>762.58</v>
      </c>
      <c r="N52" s="26">
        <f t="shared" si="2"/>
        <v>2530.7600000000002</v>
      </c>
    </row>
    <row r="53" spans="1:14" ht="15.6" x14ac:dyDescent="0.3">
      <c r="A53" s="17">
        <v>43</v>
      </c>
      <c r="B53" s="27"/>
      <c r="C53" s="31"/>
      <c r="D53" s="78" t="s">
        <v>167</v>
      </c>
      <c r="E53" s="31" t="s">
        <v>63</v>
      </c>
      <c r="F53" s="97">
        <v>12162</v>
      </c>
      <c r="G53" s="98">
        <v>2810</v>
      </c>
      <c r="H53" s="97">
        <v>12290</v>
      </c>
      <c r="I53" s="98">
        <v>2855</v>
      </c>
      <c r="J53" s="22">
        <f t="shared" si="3"/>
        <v>128</v>
      </c>
      <c r="K53" s="23">
        <f t="shared" si="4"/>
        <v>45</v>
      </c>
      <c r="L53" s="24">
        <f>J53*G119</f>
        <v>1072.6400000000001</v>
      </c>
      <c r="M53" s="25">
        <f>K53*G120</f>
        <v>377.1</v>
      </c>
      <c r="N53" s="26">
        <f t="shared" si="2"/>
        <v>1449.7400000000002</v>
      </c>
    </row>
    <row r="54" spans="1:14" ht="15.6" x14ac:dyDescent="0.3">
      <c r="A54" s="17">
        <v>44</v>
      </c>
      <c r="B54" s="27"/>
      <c r="C54" s="31"/>
      <c r="D54" s="78" t="s">
        <v>168</v>
      </c>
      <c r="E54" s="31" t="s">
        <v>64</v>
      </c>
      <c r="F54" s="97">
        <v>17613</v>
      </c>
      <c r="G54" s="98">
        <v>6567</v>
      </c>
      <c r="H54" s="97">
        <v>17764</v>
      </c>
      <c r="I54" s="98">
        <v>6603</v>
      </c>
      <c r="J54" s="22">
        <f t="shared" si="3"/>
        <v>151</v>
      </c>
      <c r="K54" s="23">
        <f t="shared" si="4"/>
        <v>36</v>
      </c>
      <c r="L54" s="24">
        <f>J54*G119</f>
        <v>1265.3800000000001</v>
      </c>
      <c r="M54" s="25">
        <f>K54*G120</f>
        <v>301.68</v>
      </c>
      <c r="N54" s="26">
        <f t="shared" si="2"/>
        <v>1567.0600000000002</v>
      </c>
    </row>
    <row r="55" spans="1:14" ht="15.6" x14ac:dyDescent="0.3">
      <c r="A55" s="17">
        <v>45</v>
      </c>
      <c r="B55" s="27"/>
      <c r="C55" s="31"/>
      <c r="D55" s="78" t="s">
        <v>169</v>
      </c>
      <c r="E55" s="31" t="s">
        <v>65</v>
      </c>
      <c r="F55" s="97">
        <v>44844</v>
      </c>
      <c r="G55" s="98">
        <v>18923</v>
      </c>
      <c r="H55" s="97">
        <v>45090</v>
      </c>
      <c r="I55" s="98">
        <v>19018</v>
      </c>
      <c r="J55" s="22">
        <f t="shared" si="3"/>
        <v>246</v>
      </c>
      <c r="K55" s="23">
        <f t="shared" si="4"/>
        <v>95</v>
      </c>
      <c r="L55" s="24">
        <f>J55*G119</f>
        <v>2061.48</v>
      </c>
      <c r="M55" s="25">
        <f>K55*G120</f>
        <v>796.1</v>
      </c>
      <c r="N55" s="26">
        <f t="shared" si="2"/>
        <v>2857.58</v>
      </c>
    </row>
    <row r="56" spans="1:14" ht="15.6" x14ac:dyDescent="0.3">
      <c r="A56" s="17">
        <v>46</v>
      </c>
      <c r="B56" s="27"/>
      <c r="C56" s="31"/>
      <c r="D56" s="78" t="s">
        <v>170</v>
      </c>
      <c r="E56" s="31" t="s">
        <v>66</v>
      </c>
      <c r="F56" s="97">
        <v>19091</v>
      </c>
      <c r="G56" s="98">
        <v>7607</v>
      </c>
      <c r="H56" s="97">
        <v>19091</v>
      </c>
      <c r="I56" s="98">
        <v>7607</v>
      </c>
      <c r="J56" s="22">
        <f t="shared" si="3"/>
        <v>0</v>
      </c>
      <c r="K56" s="23">
        <f t="shared" si="4"/>
        <v>0</v>
      </c>
      <c r="L56" s="24">
        <f>J56*G119</f>
        <v>0</v>
      </c>
      <c r="M56" s="25">
        <f>K56*G120</f>
        <v>0</v>
      </c>
      <c r="N56" s="26">
        <f t="shared" si="2"/>
        <v>0</v>
      </c>
    </row>
    <row r="57" spans="1:14" ht="15.6" x14ac:dyDescent="0.3">
      <c r="A57" s="17">
        <v>47</v>
      </c>
      <c r="B57" s="27"/>
      <c r="C57" s="31"/>
      <c r="D57" s="78" t="s">
        <v>222</v>
      </c>
      <c r="E57" s="31" t="s">
        <v>67</v>
      </c>
      <c r="F57" s="97">
        <v>6207</v>
      </c>
      <c r="G57" s="98">
        <v>2519</v>
      </c>
      <c r="H57" s="97">
        <v>6384</v>
      </c>
      <c r="I57" s="98">
        <v>2588</v>
      </c>
      <c r="J57" s="22">
        <f t="shared" si="3"/>
        <v>177</v>
      </c>
      <c r="K57" s="23">
        <f t="shared" si="4"/>
        <v>69</v>
      </c>
      <c r="L57" s="24">
        <f>J57*G119</f>
        <v>1483.2600000000002</v>
      </c>
      <c r="M57" s="25">
        <f>K57*G120</f>
        <v>578.22</v>
      </c>
      <c r="N57" s="26">
        <f t="shared" si="2"/>
        <v>2061.4800000000005</v>
      </c>
    </row>
    <row r="58" spans="1:14" ht="15.6" x14ac:dyDescent="0.3">
      <c r="A58" s="17">
        <v>48</v>
      </c>
      <c r="B58" s="27"/>
      <c r="C58" s="31"/>
      <c r="D58" s="78" t="s">
        <v>171</v>
      </c>
      <c r="E58" s="31" t="s">
        <v>68</v>
      </c>
      <c r="F58" s="97">
        <v>14885</v>
      </c>
      <c r="G58" s="98">
        <v>7461</v>
      </c>
      <c r="H58" s="97">
        <v>14932</v>
      </c>
      <c r="I58" s="98">
        <v>7494</v>
      </c>
      <c r="J58" s="22">
        <f t="shared" si="3"/>
        <v>47</v>
      </c>
      <c r="K58" s="23">
        <f t="shared" si="4"/>
        <v>33</v>
      </c>
      <c r="L58" s="24">
        <f>J58*G119</f>
        <v>393.86</v>
      </c>
      <c r="M58" s="25">
        <f>K58*G120</f>
        <v>276.54000000000002</v>
      </c>
      <c r="N58" s="26">
        <f t="shared" si="2"/>
        <v>670.40000000000009</v>
      </c>
    </row>
    <row r="59" spans="1:14" ht="15.6" x14ac:dyDescent="0.3">
      <c r="A59" s="17">
        <v>49</v>
      </c>
      <c r="B59" s="27"/>
      <c r="C59" s="31"/>
      <c r="D59" s="78" t="s">
        <v>223</v>
      </c>
      <c r="E59" s="31" t="s">
        <v>226</v>
      </c>
      <c r="F59" s="95">
        <v>491.85700000000003</v>
      </c>
      <c r="G59" s="96">
        <v>169.1</v>
      </c>
      <c r="H59" s="95">
        <v>491.85700000000003</v>
      </c>
      <c r="I59" s="96">
        <v>169.1</v>
      </c>
      <c r="J59" s="22">
        <f t="shared" si="3"/>
        <v>0</v>
      </c>
      <c r="K59" s="23">
        <f t="shared" si="4"/>
        <v>0</v>
      </c>
      <c r="L59" s="24">
        <f>J59*G120</f>
        <v>0</v>
      </c>
      <c r="M59" s="25">
        <f>K59*G121</f>
        <v>0</v>
      </c>
      <c r="N59" s="26">
        <f t="shared" si="2"/>
        <v>0</v>
      </c>
    </row>
    <row r="60" spans="1:14" ht="15.6" x14ac:dyDescent="0.3">
      <c r="A60" s="17">
        <v>50</v>
      </c>
      <c r="B60" s="29"/>
      <c r="C60" s="31"/>
      <c r="D60" s="78" t="s">
        <v>172</v>
      </c>
      <c r="E60" s="31" t="s">
        <v>69</v>
      </c>
      <c r="F60" s="95">
        <v>27</v>
      </c>
      <c r="G60" s="96">
        <v>3.5659999999999998</v>
      </c>
      <c r="H60" s="95">
        <v>28</v>
      </c>
      <c r="I60" s="96">
        <v>3.5659999999999998</v>
      </c>
      <c r="J60" s="22">
        <f t="shared" si="3"/>
        <v>1</v>
      </c>
      <c r="K60" s="23">
        <f t="shared" si="4"/>
        <v>0</v>
      </c>
      <c r="L60" s="24">
        <f>J60*G119</f>
        <v>8.3800000000000008</v>
      </c>
      <c r="M60" s="25">
        <f>K60*G120</f>
        <v>0</v>
      </c>
      <c r="N60" s="26">
        <f t="shared" si="2"/>
        <v>8.3800000000000008</v>
      </c>
    </row>
    <row r="61" spans="1:14" s="121" customFormat="1" ht="15.6" x14ac:dyDescent="0.3">
      <c r="A61" s="110">
        <v>51</v>
      </c>
      <c r="B61" s="111"/>
      <c r="C61" s="112"/>
      <c r="D61" s="113" t="s">
        <v>173</v>
      </c>
      <c r="E61" s="112" t="s">
        <v>70</v>
      </c>
      <c r="F61" s="114">
        <v>19879</v>
      </c>
      <c r="G61" s="115">
        <v>0</v>
      </c>
      <c r="H61" s="114">
        <v>20219</v>
      </c>
      <c r="I61" s="115">
        <v>0</v>
      </c>
      <c r="J61" s="116">
        <f t="shared" si="3"/>
        <v>340</v>
      </c>
      <c r="K61" s="117">
        <f t="shared" si="4"/>
        <v>0</v>
      </c>
      <c r="L61" s="118">
        <f>J61*G119</f>
        <v>2849.2000000000003</v>
      </c>
      <c r="M61" s="119">
        <f>K61*G120</f>
        <v>0</v>
      </c>
      <c r="N61" s="120">
        <f t="shared" si="2"/>
        <v>2849.2000000000003</v>
      </c>
    </row>
    <row r="62" spans="1:14" ht="15.6" x14ac:dyDescent="0.3">
      <c r="A62" s="17">
        <v>52</v>
      </c>
      <c r="B62" s="29"/>
      <c r="C62" s="31"/>
      <c r="D62" s="78" t="s">
        <v>174</v>
      </c>
      <c r="E62" s="31" t="s">
        <v>71</v>
      </c>
      <c r="F62" s="97">
        <v>120322</v>
      </c>
      <c r="G62" s="98">
        <v>57858</v>
      </c>
      <c r="H62" s="97">
        <v>120964</v>
      </c>
      <c r="I62" s="98">
        <v>58116</v>
      </c>
      <c r="J62" s="22">
        <f t="shared" si="3"/>
        <v>642</v>
      </c>
      <c r="K62" s="23">
        <f t="shared" si="4"/>
        <v>258</v>
      </c>
      <c r="L62" s="24">
        <f>J62*G119</f>
        <v>5379.9600000000009</v>
      </c>
      <c r="M62" s="25">
        <f>K62*G120</f>
        <v>2162.0400000000004</v>
      </c>
      <c r="N62" s="26">
        <f t="shared" si="2"/>
        <v>7542.0000000000018</v>
      </c>
    </row>
    <row r="63" spans="1:14" ht="15.6" x14ac:dyDescent="0.3">
      <c r="A63" s="17">
        <v>53</v>
      </c>
      <c r="B63" s="29"/>
      <c r="C63" s="31"/>
      <c r="D63" s="78" t="s">
        <v>175</v>
      </c>
      <c r="E63" s="31" t="s">
        <v>72</v>
      </c>
      <c r="F63" s="95">
        <v>0</v>
      </c>
      <c r="G63" s="96">
        <v>0</v>
      </c>
      <c r="H63" s="95">
        <v>0</v>
      </c>
      <c r="I63" s="96">
        <v>0</v>
      </c>
      <c r="J63" s="22">
        <f t="shared" si="3"/>
        <v>0</v>
      </c>
      <c r="K63" s="23">
        <f t="shared" si="4"/>
        <v>0</v>
      </c>
      <c r="L63" s="24">
        <f>J63*G119</f>
        <v>0</v>
      </c>
      <c r="M63" s="25">
        <f>K63*G120</f>
        <v>0</v>
      </c>
      <c r="N63" s="26">
        <f t="shared" si="2"/>
        <v>0</v>
      </c>
    </row>
    <row r="64" spans="1:14" ht="15.6" x14ac:dyDescent="0.3">
      <c r="A64" s="17">
        <v>54</v>
      </c>
      <c r="B64" s="29"/>
      <c r="C64" s="31"/>
      <c r="D64" s="78" t="s">
        <v>176</v>
      </c>
      <c r="E64" s="31" t="s">
        <v>73</v>
      </c>
      <c r="F64" s="95">
        <v>38.475999999999999</v>
      </c>
      <c r="G64" s="96">
        <v>9.0690000000000008</v>
      </c>
      <c r="H64" s="95">
        <v>38.475999999999999</v>
      </c>
      <c r="I64" s="96">
        <v>9.0690000000000008</v>
      </c>
      <c r="J64" s="22">
        <f t="shared" si="3"/>
        <v>0</v>
      </c>
      <c r="K64" s="23">
        <f t="shared" si="4"/>
        <v>0</v>
      </c>
      <c r="L64" s="24">
        <f>J64*G119</f>
        <v>0</v>
      </c>
      <c r="M64" s="25">
        <f>K64*G120</f>
        <v>0</v>
      </c>
      <c r="N64" s="26">
        <f t="shared" si="2"/>
        <v>0</v>
      </c>
    </row>
    <row r="65" spans="1:14" ht="15.6" x14ac:dyDescent="0.3">
      <c r="A65" s="17">
        <v>55</v>
      </c>
      <c r="B65" s="29"/>
      <c r="C65" s="31"/>
      <c r="D65" s="78" t="s">
        <v>177</v>
      </c>
      <c r="E65" s="31" t="s">
        <v>74</v>
      </c>
      <c r="F65" s="95">
        <v>17410</v>
      </c>
      <c r="G65" s="96">
        <v>7676</v>
      </c>
      <c r="H65" s="95">
        <v>18099</v>
      </c>
      <c r="I65" s="96">
        <v>7991</v>
      </c>
      <c r="J65" s="22">
        <f t="shared" si="3"/>
        <v>689</v>
      </c>
      <c r="K65" s="23">
        <f t="shared" si="4"/>
        <v>315</v>
      </c>
      <c r="L65" s="24">
        <f>J65*G119</f>
        <v>5773.8200000000006</v>
      </c>
      <c r="M65" s="25">
        <f>K65*G120</f>
        <v>2639.7000000000003</v>
      </c>
      <c r="N65" s="26">
        <f t="shared" si="2"/>
        <v>8413.52</v>
      </c>
    </row>
    <row r="66" spans="1:14" ht="15.6" x14ac:dyDescent="0.3">
      <c r="A66" s="17">
        <v>56</v>
      </c>
      <c r="B66" s="29"/>
      <c r="C66" s="31"/>
      <c r="D66" s="78" t="s">
        <v>178</v>
      </c>
      <c r="E66" s="31" t="s">
        <v>75</v>
      </c>
      <c r="F66" s="99">
        <v>284</v>
      </c>
      <c r="G66" s="96">
        <v>17.187000000000001</v>
      </c>
      <c r="H66" s="99">
        <v>289</v>
      </c>
      <c r="I66" s="96">
        <v>17.187000000000001</v>
      </c>
      <c r="J66" s="22">
        <f t="shared" si="3"/>
        <v>5</v>
      </c>
      <c r="K66" s="23">
        <f t="shared" si="4"/>
        <v>0</v>
      </c>
      <c r="L66" s="24">
        <f>J66*G119</f>
        <v>41.900000000000006</v>
      </c>
      <c r="M66" s="25">
        <f>K66*G120</f>
        <v>0</v>
      </c>
      <c r="N66" s="26">
        <f t="shared" si="2"/>
        <v>41.900000000000006</v>
      </c>
    </row>
    <row r="67" spans="1:14" ht="15.6" x14ac:dyDescent="0.3">
      <c r="A67" s="17">
        <v>57</v>
      </c>
      <c r="B67" s="29"/>
      <c r="C67" s="31"/>
      <c r="D67" s="78" t="s">
        <v>179</v>
      </c>
      <c r="E67" s="31" t="s">
        <v>76</v>
      </c>
      <c r="F67" s="97">
        <v>10973</v>
      </c>
      <c r="G67" s="98">
        <v>4315</v>
      </c>
      <c r="H67" s="97">
        <v>11130</v>
      </c>
      <c r="I67" s="98">
        <v>4407</v>
      </c>
      <c r="J67" s="22">
        <f t="shared" si="3"/>
        <v>157</v>
      </c>
      <c r="K67" s="23">
        <f t="shared" si="4"/>
        <v>92</v>
      </c>
      <c r="L67" s="24">
        <f>J67*G119</f>
        <v>1315.66</v>
      </c>
      <c r="M67" s="25">
        <f>K67*G120</f>
        <v>770.96</v>
      </c>
      <c r="N67" s="26">
        <f t="shared" si="2"/>
        <v>2086.62</v>
      </c>
    </row>
    <row r="68" spans="1:14" ht="15.6" x14ac:dyDescent="0.3">
      <c r="A68" s="17">
        <v>58</v>
      </c>
      <c r="B68" s="29"/>
      <c r="C68" s="31"/>
      <c r="D68" s="78" t="s">
        <v>180</v>
      </c>
      <c r="E68" s="31" t="s">
        <v>77</v>
      </c>
      <c r="F68" s="97">
        <v>20572</v>
      </c>
      <c r="G68" s="98">
        <v>6401</v>
      </c>
      <c r="H68" s="97">
        <v>20653</v>
      </c>
      <c r="I68" s="98">
        <v>6424</v>
      </c>
      <c r="J68" s="22">
        <f t="shared" si="3"/>
        <v>81</v>
      </c>
      <c r="K68" s="23">
        <f t="shared" si="4"/>
        <v>23</v>
      </c>
      <c r="L68" s="24">
        <f>J68*G119</f>
        <v>678.78000000000009</v>
      </c>
      <c r="M68" s="25">
        <f>K68*G120</f>
        <v>192.74</v>
      </c>
      <c r="N68" s="26">
        <f t="shared" si="2"/>
        <v>871.5200000000001</v>
      </c>
    </row>
    <row r="69" spans="1:14" ht="15.6" x14ac:dyDescent="0.3">
      <c r="A69" s="17">
        <v>59</v>
      </c>
      <c r="B69" s="29"/>
      <c r="C69" s="31"/>
      <c r="D69" s="78" t="s">
        <v>181</v>
      </c>
      <c r="E69" s="31" t="s">
        <v>78</v>
      </c>
      <c r="F69" s="97">
        <v>1875</v>
      </c>
      <c r="G69" s="98">
        <v>782</v>
      </c>
      <c r="H69" s="97">
        <v>1877</v>
      </c>
      <c r="I69" s="98">
        <v>784</v>
      </c>
      <c r="J69" s="22">
        <f t="shared" si="3"/>
        <v>2</v>
      </c>
      <c r="K69" s="23">
        <f t="shared" si="4"/>
        <v>2</v>
      </c>
      <c r="L69" s="24">
        <f>J69*G119</f>
        <v>16.760000000000002</v>
      </c>
      <c r="M69" s="25">
        <f>K69*G120</f>
        <v>16.760000000000002</v>
      </c>
      <c r="N69" s="26">
        <f t="shared" si="2"/>
        <v>33.520000000000003</v>
      </c>
    </row>
    <row r="70" spans="1:14" ht="15.6" x14ac:dyDescent="0.3">
      <c r="A70" s="17">
        <v>60</v>
      </c>
      <c r="B70" s="29"/>
      <c r="C70" s="31"/>
      <c r="D70" s="78" t="s">
        <v>182</v>
      </c>
      <c r="E70" s="31" t="s">
        <v>79</v>
      </c>
      <c r="F70" s="97">
        <v>18014</v>
      </c>
      <c r="G70" s="98">
        <v>6072</v>
      </c>
      <c r="H70" s="97">
        <v>18096</v>
      </c>
      <c r="I70" s="98">
        <v>6090</v>
      </c>
      <c r="J70" s="22">
        <f t="shared" si="3"/>
        <v>82</v>
      </c>
      <c r="K70" s="23">
        <f t="shared" si="4"/>
        <v>18</v>
      </c>
      <c r="L70" s="24">
        <f>J70*G119</f>
        <v>687.16000000000008</v>
      </c>
      <c r="M70" s="25">
        <f>K70*G120</f>
        <v>150.84</v>
      </c>
      <c r="N70" s="26">
        <f t="shared" si="2"/>
        <v>838.00000000000011</v>
      </c>
    </row>
    <row r="71" spans="1:14" ht="15.6" x14ac:dyDescent="0.3">
      <c r="A71" s="17">
        <v>61</v>
      </c>
      <c r="B71" s="29"/>
      <c r="C71" s="31"/>
      <c r="D71" s="78" t="s">
        <v>183</v>
      </c>
      <c r="E71" s="31" t="s">
        <v>80</v>
      </c>
      <c r="F71" s="97">
        <v>8763</v>
      </c>
      <c r="G71" s="98">
        <v>2092</v>
      </c>
      <c r="H71" s="97">
        <v>8778</v>
      </c>
      <c r="I71" s="98">
        <v>2093</v>
      </c>
      <c r="J71" s="22">
        <f t="shared" si="3"/>
        <v>15</v>
      </c>
      <c r="K71" s="23">
        <f t="shared" si="4"/>
        <v>1</v>
      </c>
      <c r="L71" s="24">
        <f>J71*G119</f>
        <v>125.70000000000002</v>
      </c>
      <c r="M71" s="25">
        <f>K71*G120</f>
        <v>8.3800000000000008</v>
      </c>
      <c r="N71" s="26">
        <f t="shared" si="2"/>
        <v>134.08000000000001</v>
      </c>
    </row>
    <row r="72" spans="1:14" ht="15.6" x14ac:dyDescent="0.3">
      <c r="A72" s="17">
        <v>62</v>
      </c>
      <c r="B72" s="29"/>
      <c r="C72" s="31"/>
      <c r="D72" s="78" t="s">
        <v>184</v>
      </c>
      <c r="E72" s="31" t="s">
        <v>81</v>
      </c>
      <c r="F72" s="95">
        <v>8354</v>
      </c>
      <c r="G72" s="96">
        <v>3371</v>
      </c>
      <c r="H72" s="95">
        <v>8363</v>
      </c>
      <c r="I72" s="96">
        <v>3374</v>
      </c>
      <c r="J72" s="22">
        <f t="shared" si="3"/>
        <v>9</v>
      </c>
      <c r="K72" s="23">
        <f t="shared" si="4"/>
        <v>3</v>
      </c>
      <c r="L72" s="24">
        <f>J72*G119</f>
        <v>75.42</v>
      </c>
      <c r="M72" s="25">
        <f>K72*G120</f>
        <v>25.14</v>
      </c>
      <c r="N72" s="26">
        <f t="shared" si="2"/>
        <v>100.56</v>
      </c>
    </row>
    <row r="73" spans="1:14" ht="15.6" x14ac:dyDescent="0.3">
      <c r="A73" s="17">
        <v>63</v>
      </c>
      <c r="B73" s="29"/>
      <c r="C73" s="31"/>
      <c r="D73" s="78" t="s">
        <v>216</v>
      </c>
      <c r="E73" s="31" t="s">
        <v>125</v>
      </c>
      <c r="F73" s="97">
        <v>29386</v>
      </c>
      <c r="G73" s="98">
        <v>11807</v>
      </c>
      <c r="H73" s="97">
        <v>29782</v>
      </c>
      <c r="I73" s="98">
        <v>11951</v>
      </c>
      <c r="J73" s="22">
        <f t="shared" si="3"/>
        <v>396</v>
      </c>
      <c r="K73" s="23">
        <f t="shared" si="4"/>
        <v>144</v>
      </c>
      <c r="L73" s="24">
        <f>J73*G119</f>
        <v>3318.4800000000005</v>
      </c>
      <c r="M73" s="25">
        <f>K73*G120</f>
        <v>1206.72</v>
      </c>
      <c r="N73" s="26">
        <f t="shared" si="2"/>
        <v>4525.2000000000007</v>
      </c>
    </row>
    <row r="74" spans="1:14" ht="15.6" x14ac:dyDescent="0.3">
      <c r="A74" s="17">
        <v>64</v>
      </c>
      <c r="B74" s="29"/>
      <c r="C74" s="31"/>
      <c r="D74" s="78" t="s">
        <v>185</v>
      </c>
      <c r="E74" s="31" t="s">
        <v>82</v>
      </c>
      <c r="F74" s="97">
        <v>1365</v>
      </c>
      <c r="G74" s="96">
        <v>188</v>
      </c>
      <c r="H74" s="97">
        <v>1398</v>
      </c>
      <c r="I74" s="96">
        <v>188</v>
      </c>
      <c r="J74" s="22">
        <f t="shared" si="3"/>
        <v>33</v>
      </c>
      <c r="K74" s="23">
        <f t="shared" si="4"/>
        <v>0</v>
      </c>
      <c r="L74" s="24">
        <f>J74*G119</f>
        <v>276.54000000000002</v>
      </c>
      <c r="M74" s="25">
        <f>K74*G120</f>
        <v>0</v>
      </c>
      <c r="N74" s="26">
        <f t="shared" si="2"/>
        <v>276.54000000000002</v>
      </c>
    </row>
    <row r="75" spans="1:14" ht="15.6" x14ac:dyDescent="0.3">
      <c r="A75" s="17">
        <v>65</v>
      </c>
      <c r="B75" s="29"/>
      <c r="C75" s="31"/>
      <c r="D75" s="78" t="s">
        <v>228</v>
      </c>
      <c r="E75" s="31" t="s">
        <v>83</v>
      </c>
      <c r="F75" s="97">
        <v>27747</v>
      </c>
      <c r="G75" s="98">
        <v>13242</v>
      </c>
      <c r="H75" s="97">
        <v>27920</v>
      </c>
      <c r="I75" s="98">
        <v>13309</v>
      </c>
      <c r="J75" s="22">
        <f t="shared" ref="J75:J106" si="5">H75-F75</f>
        <v>173</v>
      </c>
      <c r="K75" s="23">
        <f t="shared" ref="K75:K106" si="6">I75-G75</f>
        <v>67</v>
      </c>
      <c r="L75" s="24">
        <f>J75*G119</f>
        <v>1449.7400000000002</v>
      </c>
      <c r="M75" s="25">
        <f>K75*G120</f>
        <v>561.46</v>
      </c>
      <c r="N75" s="26">
        <f t="shared" si="2"/>
        <v>2011.2000000000003</v>
      </c>
    </row>
    <row r="76" spans="1:14" ht="15.6" x14ac:dyDescent="0.3">
      <c r="A76" s="17">
        <v>66</v>
      </c>
      <c r="B76" s="30"/>
      <c r="C76" s="31"/>
      <c r="D76" s="78" t="s">
        <v>186</v>
      </c>
      <c r="E76" s="31" t="s">
        <v>84</v>
      </c>
      <c r="F76" s="95">
        <v>29139</v>
      </c>
      <c r="G76" s="96">
        <v>0</v>
      </c>
      <c r="H76" s="95">
        <v>29211</v>
      </c>
      <c r="I76" s="96">
        <v>0</v>
      </c>
      <c r="J76" s="22">
        <f t="shared" si="5"/>
        <v>72</v>
      </c>
      <c r="K76" s="23">
        <f t="shared" si="6"/>
        <v>0</v>
      </c>
      <c r="L76" s="24">
        <f>J76*G119</f>
        <v>603.36</v>
      </c>
      <c r="M76" s="25">
        <f>K76*G120</f>
        <v>0</v>
      </c>
      <c r="N76" s="26">
        <f t="shared" si="2"/>
        <v>603.36</v>
      </c>
    </row>
    <row r="77" spans="1:14" ht="15.6" x14ac:dyDescent="0.3">
      <c r="A77" s="17">
        <v>67</v>
      </c>
      <c r="B77" s="30"/>
      <c r="C77" s="31"/>
      <c r="D77" s="78" t="s">
        <v>217</v>
      </c>
      <c r="E77" s="31" t="s">
        <v>127</v>
      </c>
      <c r="F77" s="95">
        <v>4808</v>
      </c>
      <c r="G77" s="96">
        <v>0</v>
      </c>
      <c r="H77" s="95">
        <v>4816</v>
      </c>
      <c r="I77" s="96">
        <v>0</v>
      </c>
      <c r="J77" s="22">
        <f t="shared" si="5"/>
        <v>8</v>
      </c>
      <c r="K77" s="23">
        <f t="shared" si="6"/>
        <v>0</v>
      </c>
      <c r="L77" s="24">
        <f>J77*G119</f>
        <v>67.040000000000006</v>
      </c>
      <c r="M77" s="25">
        <f>K77*G120</f>
        <v>0</v>
      </c>
      <c r="N77" s="26">
        <f t="shared" ref="N77:N111" si="7">L77+M77</f>
        <v>67.040000000000006</v>
      </c>
    </row>
    <row r="78" spans="1:14" ht="15.6" x14ac:dyDescent="0.3">
      <c r="A78" s="17">
        <v>68</v>
      </c>
      <c r="B78" s="29"/>
      <c r="C78" s="31"/>
      <c r="D78" s="78" t="s">
        <v>187</v>
      </c>
      <c r="E78" s="31" t="s">
        <v>85</v>
      </c>
      <c r="F78" s="99">
        <v>20252</v>
      </c>
      <c r="G78" s="100">
        <v>4602</v>
      </c>
      <c r="H78" s="99">
        <v>20612</v>
      </c>
      <c r="I78" s="100">
        <v>4690</v>
      </c>
      <c r="J78" s="22">
        <f t="shared" si="5"/>
        <v>360</v>
      </c>
      <c r="K78" s="23">
        <f t="shared" si="6"/>
        <v>88</v>
      </c>
      <c r="L78" s="24">
        <f>J78*G119</f>
        <v>3016.8</v>
      </c>
      <c r="M78" s="25">
        <f>K78*G120</f>
        <v>737.44</v>
      </c>
      <c r="N78" s="26">
        <f t="shared" si="7"/>
        <v>3754.2400000000002</v>
      </c>
    </row>
    <row r="79" spans="1:14" ht="15.6" x14ac:dyDescent="0.3">
      <c r="A79" s="17">
        <v>69</v>
      </c>
      <c r="B79" s="29"/>
      <c r="C79" s="31"/>
      <c r="D79" s="78" t="s">
        <v>188</v>
      </c>
      <c r="E79" s="31" t="s">
        <v>86</v>
      </c>
      <c r="F79" s="95">
        <v>49879</v>
      </c>
      <c r="G79" s="96">
        <v>0</v>
      </c>
      <c r="H79" s="95">
        <v>50267</v>
      </c>
      <c r="I79" s="96">
        <v>0</v>
      </c>
      <c r="J79" s="22">
        <f t="shared" si="5"/>
        <v>388</v>
      </c>
      <c r="K79" s="23">
        <f t="shared" si="6"/>
        <v>0</v>
      </c>
      <c r="L79" s="24">
        <f>J79*G119</f>
        <v>3251.4400000000005</v>
      </c>
      <c r="M79" s="25">
        <f>K79*G120</f>
        <v>0</v>
      </c>
      <c r="N79" s="26">
        <f t="shared" si="7"/>
        <v>3251.4400000000005</v>
      </c>
    </row>
    <row r="80" spans="1:14" ht="15.6" x14ac:dyDescent="0.3">
      <c r="A80" s="17">
        <v>70</v>
      </c>
      <c r="B80" s="29"/>
      <c r="C80" s="31"/>
      <c r="D80" s="78" t="s">
        <v>189</v>
      </c>
      <c r="E80" s="31" t="s">
        <v>87</v>
      </c>
      <c r="F80" s="97">
        <v>10642</v>
      </c>
      <c r="G80" s="98">
        <v>4094</v>
      </c>
      <c r="H80" s="97">
        <v>10945</v>
      </c>
      <c r="I80" s="98">
        <v>4202</v>
      </c>
      <c r="J80" s="22">
        <f t="shared" si="5"/>
        <v>303</v>
      </c>
      <c r="K80" s="23">
        <f t="shared" si="6"/>
        <v>108</v>
      </c>
      <c r="L80" s="24">
        <f>J80*G119</f>
        <v>2539.1400000000003</v>
      </c>
      <c r="M80" s="25">
        <f>K80*G120</f>
        <v>905.04000000000008</v>
      </c>
      <c r="N80" s="26">
        <f t="shared" si="7"/>
        <v>3444.1800000000003</v>
      </c>
    </row>
    <row r="81" spans="1:14" ht="15.6" x14ac:dyDescent="0.3">
      <c r="A81" s="17">
        <v>71</v>
      </c>
      <c r="B81" s="29"/>
      <c r="C81" s="31"/>
      <c r="D81" s="78" t="s">
        <v>190</v>
      </c>
      <c r="E81" s="31" t="s">
        <v>88</v>
      </c>
      <c r="F81" s="97">
        <v>18968</v>
      </c>
      <c r="G81" s="98">
        <v>6370</v>
      </c>
      <c r="H81" s="97">
        <v>19166</v>
      </c>
      <c r="I81" s="98">
        <v>6420</v>
      </c>
      <c r="J81" s="22">
        <f t="shared" si="5"/>
        <v>198</v>
      </c>
      <c r="K81" s="23">
        <f t="shared" si="6"/>
        <v>50</v>
      </c>
      <c r="L81" s="24">
        <f>J81*G119</f>
        <v>1659.2400000000002</v>
      </c>
      <c r="M81" s="25">
        <f>K81*G120</f>
        <v>419.00000000000006</v>
      </c>
      <c r="N81" s="26">
        <f t="shared" si="7"/>
        <v>2078.2400000000002</v>
      </c>
    </row>
    <row r="82" spans="1:14" ht="15.6" x14ac:dyDescent="0.3">
      <c r="A82" s="17">
        <v>72</v>
      </c>
      <c r="B82" s="29"/>
      <c r="C82" s="31"/>
      <c r="D82" s="78" t="s">
        <v>224</v>
      </c>
      <c r="E82" s="31" t="s">
        <v>89</v>
      </c>
      <c r="F82" s="95">
        <v>0</v>
      </c>
      <c r="G82" s="96">
        <v>0</v>
      </c>
      <c r="H82" s="95">
        <v>0</v>
      </c>
      <c r="I82" s="96">
        <v>0</v>
      </c>
      <c r="J82" s="22">
        <f t="shared" si="5"/>
        <v>0</v>
      </c>
      <c r="K82" s="23">
        <f t="shared" si="6"/>
        <v>0</v>
      </c>
      <c r="L82" s="24">
        <f>J82*G119</f>
        <v>0</v>
      </c>
      <c r="M82" s="25">
        <f>K82*G120</f>
        <v>0</v>
      </c>
      <c r="N82" s="26">
        <f t="shared" si="7"/>
        <v>0</v>
      </c>
    </row>
    <row r="83" spans="1:14" ht="15.6" x14ac:dyDescent="0.3">
      <c r="A83" s="17">
        <v>73</v>
      </c>
      <c r="B83" s="29"/>
      <c r="C83" s="31"/>
      <c r="D83" s="78" t="s">
        <v>225</v>
      </c>
      <c r="E83" s="31" t="s">
        <v>90</v>
      </c>
      <c r="F83" s="97">
        <v>3519</v>
      </c>
      <c r="G83" s="98">
        <v>1483</v>
      </c>
      <c r="H83" s="97">
        <v>3585</v>
      </c>
      <c r="I83" s="98">
        <v>1521</v>
      </c>
      <c r="J83" s="22">
        <f t="shared" si="5"/>
        <v>66</v>
      </c>
      <c r="K83" s="23">
        <f t="shared" si="6"/>
        <v>38</v>
      </c>
      <c r="L83" s="24">
        <f>J83*G119</f>
        <v>553.08000000000004</v>
      </c>
      <c r="M83" s="25">
        <f>K83*G120</f>
        <v>318.44000000000005</v>
      </c>
      <c r="N83" s="26">
        <f t="shared" si="7"/>
        <v>871.5200000000001</v>
      </c>
    </row>
    <row r="84" spans="1:14" ht="15.6" x14ac:dyDescent="0.3">
      <c r="A84" s="17">
        <v>74</v>
      </c>
      <c r="B84" s="29"/>
      <c r="C84" s="31"/>
      <c r="D84" s="78" t="s">
        <v>191</v>
      </c>
      <c r="E84" s="31" t="s">
        <v>91</v>
      </c>
      <c r="F84" s="97">
        <v>44270</v>
      </c>
      <c r="G84" s="98">
        <v>18519</v>
      </c>
      <c r="H84" s="97">
        <v>44564</v>
      </c>
      <c r="I84" s="98">
        <v>18628</v>
      </c>
      <c r="J84" s="22">
        <f t="shared" si="5"/>
        <v>294</v>
      </c>
      <c r="K84" s="23">
        <f t="shared" si="6"/>
        <v>109</v>
      </c>
      <c r="L84" s="24">
        <f>J84*G119</f>
        <v>2463.7200000000003</v>
      </c>
      <c r="M84" s="25">
        <f>K84*G120</f>
        <v>913.42000000000007</v>
      </c>
      <c r="N84" s="26">
        <f t="shared" si="7"/>
        <v>3377.1400000000003</v>
      </c>
    </row>
    <row r="85" spans="1:14" ht="15.6" x14ac:dyDescent="0.3">
      <c r="A85" s="17">
        <v>75</v>
      </c>
      <c r="B85" s="29"/>
      <c r="C85" s="31"/>
      <c r="D85" s="78" t="s">
        <v>229</v>
      </c>
      <c r="E85" s="31" t="s">
        <v>92</v>
      </c>
      <c r="F85" s="97">
        <v>20299</v>
      </c>
      <c r="G85" s="98">
        <v>9155</v>
      </c>
      <c r="H85" s="97">
        <v>20528</v>
      </c>
      <c r="I85" s="98">
        <v>9208</v>
      </c>
      <c r="J85" s="22">
        <f t="shared" si="5"/>
        <v>229</v>
      </c>
      <c r="K85" s="23">
        <f t="shared" si="6"/>
        <v>53</v>
      </c>
      <c r="L85" s="24">
        <f>J85*G119</f>
        <v>1919.0200000000002</v>
      </c>
      <c r="M85" s="25">
        <f>K85*G120</f>
        <v>444.14000000000004</v>
      </c>
      <c r="N85" s="26">
        <f t="shared" si="7"/>
        <v>2363.1600000000003</v>
      </c>
    </row>
    <row r="86" spans="1:14" ht="15.6" x14ac:dyDescent="0.3">
      <c r="A86" s="17">
        <v>76</v>
      </c>
      <c r="B86" s="29"/>
      <c r="C86" s="31"/>
      <c r="D86" s="78" t="s">
        <v>192</v>
      </c>
      <c r="E86" s="31" t="s">
        <v>93</v>
      </c>
      <c r="F86" s="97">
        <v>4437</v>
      </c>
      <c r="G86" s="98">
        <v>1891</v>
      </c>
      <c r="H86" s="97">
        <v>4490</v>
      </c>
      <c r="I86" s="98">
        <v>1901</v>
      </c>
      <c r="J86" s="22">
        <f t="shared" si="5"/>
        <v>53</v>
      </c>
      <c r="K86" s="23">
        <f t="shared" si="6"/>
        <v>10</v>
      </c>
      <c r="L86" s="24">
        <f>J86*G119</f>
        <v>444.14000000000004</v>
      </c>
      <c r="M86" s="25">
        <f>K86*G120</f>
        <v>83.800000000000011</v>
      </c>
      <c r="N86" s="26">
        <f t="shared" si="7"/>
        <v>527.94000000000005</v>
      </c>
    </row>
    <row r="87" spans="1:14" ht="15.6" x14ac:dyDescent="0.3">
      <c r="A87" s="17">
        <v>77</v>
      </c>
      <c r="B87" s="29"/>
      <c r="C87" s="31"/>
      <c r="D87" s="78" t="s">
        <v>193</v>
      </c>
      <c r="E87" s="31" t="s">
        <v>94</v>
      </c>
      <c r="F87" s="97">
        <v>5567</v>
      </c>
      <c r="G87" s="98">
        <v>1318</v>
      </c>
      <c r="H87" s="97">
        <v>5567</v>
      </c>
      <c r="I87" s="98">
        <v>1318</v>
      </c>
      <c r="J87" s="22">
        <f t="shared" si="5"/>
        <v>0</v>
      </c>
      <c r="K87" s="23">
        <f t="shared" si="6"/>
        <v>0</v>
      </c>
      <c r="L87" s="24">
        <f>J87*G119</f>
        <v>0</v>
      </c>
      <c r="M87" s="25">
        <f>K87*G120</f>
        <v>0</v>
      </c>
      <c r="N87" s="26">
        <f t="shared" si="7"/>
        <v>0</v>
      </c>
    </row>
    <row r="88" spans="1:14" ht="15.6" x14ac:dyDescent="0.3">
      <c r="A88" s="17">
        <v>78</v>
      </c>
      <c r="B88" s="29"/>
      <c r="C88" s="31"/>
      <c r="D88" s="78" t="s">
        <v>194</v>
      </c>
      <c r="E88" s="31" t="s">
        <v>95</v>
      </c>
      <c r="F88" s="97">
        <v>14221</v>
      </c>
      <c r="G88" s="98">
        <v>4548</v>
      </c>
      <c r="H88" s="97">
        <v>14394</v>
      </c>
      <c r="I88" s="98">
        <v>4629</v>
      </c>
      <c r="J88" s="22">
        <f t="shared" si="5"/>
        <v>173</v>
      </c>
      <c r="K88" s="23">
        <f t="shared" si="6"/>
        <v>81</v>
      </c>
      <c r="L88" s="24">
        <f>J88*G119</f>
        <v>1449.7400000000002</v>
      </c>
      <c r="M88" s="25">
        <f>K88*G120</f>
        <v>678.78000000000009</v>
      </c>
      <c r="N88" s="26">
        <f t="shared" si="7"/>
        <v>2128.5200000000004</v>
      </c>
    </row>
    <row r="89" spans="1:14" ht="15.6" x14ac:dyDescent="0.3">
      <c r="A89" s="17">
        <v>79</v>
      </c>
      <c r="B89" s="29"/>
      <c r="C89" s="31"/>
      <c r="D89" s="78" t="s">
        <v>195</v>
      </c>
      <c r="E89" s="31" t="s">
        <v>96</v>
      </c>
      <c r="F89" s="97">
        <v>8653</v>
      </c>
      <c r="G89" s="96">
        <v>3088</v>
      </c>
      <c r="H89" s="97">
        <v>8785</v>
      </c>
      <c r="I89" s="96">
        <v>3189</v>
      </c>
      <c r="J89" s="22">
        <f t="shared" si="5"/>
        <v>132</v>
      </c>
      <c r="K89" s="23">
        <f t="shared" si="6"/>
        <v>101</v>
      </c>
      <c r="L89" s="24">
        <f>J89*G119</f>
        <v>1106.1600000000001</v>
      </c>
      <c r="M89" s="25">
        <f>K89*G120</f>
        <v>846.38000000000011</v>
      </c>
      <c r="N89" s="26">
        <f t="shared" si="7"/>
        <v>1952.5400000000002</v>
      </c>
    </row>
    <row r="90" spans="1:14" ht="15.6" x14ac:dyDescent="0.3">
      <c r="A90" s="17">
        <v>80</v>
      </c>
      <c r="B90" s="29"/>
      <c r="C90" s="31"/>
      <c r="D90" s="78" t="s">
        <v>196</v>
      </c>
      <c r="E90" s="31" t="s">
        <v>97</v>
      </c>
      <c r="F90" s="95">
        <v>24948</v>
      </c>
      <c r="G90" s="96">
        <v>0</v>
      </c>
      <c r="H90" s="95">
        <v>25126</v>
      </c>
      <c r="I90" s="96">
        <v>0</v>
      </c>
      <c r="J90" s="22">
        <f t="shared" si="5"/>
        <v>178</v>
      </c>
      <c r="K90" s="23">
        <f t="shared" si="6"/>
        <v>0</v>
      </c>
      <c r="L90" s="24">
        <f>J90*G119</f>
        <v>1491.64</v>
      </c>
      <c r="M90" s="25">
        <f>K90*G120</f>
        <v>0</v>
      </c>
      <c r="N90" s="26">
        <f t="shared" si="7"/>
        <v>1491.64</v>
      </c>
    </row>
    <row r="91" spans="1:14" ht="15.6" x14ac:dyDescent="0.3">
      <c r="A91" s="17">
        <v>81</v>
      </c>
      <c r="B91" s="29"/>
      <c r="C91" s="31"/>
      <c r="D91" s="78" t="s">
        <v>197</v>
      </c>
      <c r="E91" s="31" t="s">
        <v>98</v>
      </c>
      <c r="F91" s="97">
        <v>5643</v>
      </c>
      <c r="G91" s="98">
        <v>1469</v>
      </c>
      <c r="H91" s="97">
        <v>5669</v>
      </c>
      <c r="I91" s="98">
        <v>1480</v>
      </c>
      <c r="J91" s="22">
        <f t="shared" si="5"/>
        <v>26</v>
      </c>
      <c r="K91" s="23">
        <f t="shared" si="6"/>
        <v>11</v>
      </c>
      <c r="L91" s="24">
        <f>J91*G119</f>
        <v>217.88000000000002</v>
      </c>
      <c r="M91" s="25">
        <f>K91*G120</f>
        <v>92.18</v>
      </c>
      <c r="N91" s="26">
        <f t="shared" si="7"/>
        <v>310.06000000000006</v>
      </c>
    </row>
    <row r="92" spans="1:14" ht="15.6" x14ac:dyDescent="0.3">
      <c r="A92" s="17">
        <v>82</v>
      </c>
      <c r="B92" s="29"/>
      <c r="C92" s="31"/>
      <c r="D92" s="78" t="s">
        <v>198</v>
      </c>
      <c r="E92" s="31" t="s">
        <v>99</v>
      </c>
      <c r="F92" s="97">
        <v>12493</v>
      </c>
      <c r="G92" s="98">
        <v>2227</v>
      </c>
      <c r="H92" s="97">
        <v>12669</v>
      </c>
      <c r="I92" s="98">
        <v>2254</v>
      </c>
      <c r="J92" s="22">
        <f t="shared" si="5"/>
        <v>176</v>
      </c>
      <c r="K92" s="23">
        <f t="shared" si="6"/>
        <v>27</v>
      </c>
      <c r="L92" s="24">
        <f>J92*G119</f>
        <v>1474.88</v>
      </c>
      <c r="M92" s="25">
        <f>K92*G120</f>
        <v>226.26000000000002</v>
      </c>
      <c r="N92" s="26">
        <f t="shared" si="7"/>
        <v>1701.14</v>
      </c>
    </row>
    <row r="93" spans="1:14" ht="15.6" x14ac:dyDescent="0.3">
      <c r="A93" s="17">
        <v>83</v>
      </c>
      <c r="B93" s="29"/>
      <c r="C93" s="31"/>
      <c r="D93" s="78" t="s">
        <v>199</v>
      </c>
      <c r="E93" s="31" t="s">
        <v>100</v>
      </c>
      <c r="F93" s="97">
        <v>18427</v>
      </c>
      <c r="G93" s="98">
        <v>5601</v>
      </c>
      <c r="H93" s="97">
        <v>18765</v>
      </c>
      <c r="I93" s="98">
        <v>5658</v>
      </c>
      <c r="J93" s="22">
        <f t="shared" si="5"/>
        <v>338</v>
      </c>
      <c r="K93" s="23">
        <f t="shared" si="6"/>
        <v>57</v>
      </c>
      <c r="L93" s="24">
        <f>J93*G119</f>
        <v>2832.44</v>
      </c>
      <c r="M93" s="25">
        <f>K93*G120</f>
        <v>477.66</v>
      </c>
      <c r="N93" s="26">
        <f t="shared" si="7"/>
        <v>3310.1</v>
      </c>
    </row>
    <row r="94" spans="1:14" ht="15.6" x14ac:dyDescent="0.3">
      <c r="A94" s="17">
        <v>84</v>
      </c>
      <c r="B94" s="29"/>
      <c r="C94" s="31"/>
      <c r="D94" s="78" t="s">
        <v>200</v>
      </c>
      <c r="E94" s="31" t="s">
        <v>101</v>
      </c>
      <c r="F94" s="97">
        <v>2989</v>
      </c>
      <c r="G94" s="98">
        <v>1319</v>
      </c>
      <c r="H94" s="97">
        <v>3032</v>
      </c>
      <c r="I94" s="98">
        <v>1325</v>
      </c>
      <c r="J94" s="22">
        <f t="shared" si="5"/>
        <v>43</v>
      </c>
      <c r="K94" s="23">
        <f t="shared" si="6"/>
        <v>6</v>
      </c>
      <c r="L94" s="24">
        <f>J94*G119</f>
        <v>360.34000000000003</v>
      </c>
      <c r="M94" s="25">
        <f>K94*G120</f>
        <v>50.28</v>
      </c>
      <c r="N94" s="26">
        <f t="shared" si="7"/>
        <v>410.62</v>
      </c>
    </row>
    <row r="95" spans="1:14" ht="15.6" x14ac:dyDescent="0.3">
      <c r="A95" s="17">
        <v>85</v>
      </c>
      <c r="B95" s="29"/>
      <c r="C95" s="31"/>
      <c r="D95" s="78" t="s">
        <v>201</v>
      </c>
      <c r="E95" s="31" t="s">
        <v>102</v>
      </c>
      <c r="F95" s="97">
        <v>18794</v>
      </c>
      <c r="G95" s="98">
        <v>8608</v>
      </c>
      <c r="H95" s="97">
        <v>19313</v>
      </c>
      <c r="I95" s="98">
        <v>8842</v>
      </c>
      <c r="J95" s="22">
        <f t="shared" si="5"/>
        <v>519</v>
      </c>
      <c r="K95" s="23">
        <f t="shared" si="6"/>
        <v>234</v>
      </c>
      <c r="L95" s="24">
        <f>J95*G119</f>
        <v>4349.22</v>
      </c>
      <c r="M95" s="25">
        <f>K95*G120</f>
        <v>1960.92</v>
      </c>
      <c r="N95" s="26">
        <f t="shared" si="7"/>
        <v>6310.14</v>
      </c>
    </row>
    <row r="96" spans="1:14" ht="15.6" x14ac:dyDescent="0.3">
      <c r="A96" s="17">
        <v>86</v>
      </c>
      <c r="B96" s="29"/>
      <c r="C96" s="31"/>
      <c r="D96" s="78" t="s">
        <v>202</v>
      </c>
      <c r="E96" s="31" t="s">
        <v>103</v>
      </c>
      <c r="F96" s="97">
        <v>10149</v>
      </c>
      <c r="G96" s="98">
        <v>4517</v>
      </c>
      <c r="H96" s="97">
        <v>10205</v>
      </c>
      <c r="I96" s="98">
        <v>4553</v>
      </c>
      <c r="J96" s="22">
        <f t="shared" si="5"/>
        <v>56</v>
      </c>
      <c r="K96" s="23">
        <f t="shared" si="6"/>
        <v>36</v>
      </c>
      <c r="L96" s="24">
        <f>J96*G119</f>
        <v>469.28000000000003</v>
      </c>
      <c r="M96" s="25">
        <f>K96*G120</f>
        <v>301.68</v>
      </c>
      <c r="N96" s="26">
        <f t="shared" si="7"/>
        <v>770.96</v>
      </c>
    </row>
    <row r="97" spans="1:14" ht="15.6" x14ac:dyDescent="0.3">
      <c r="A97" s="17">
        <v>87</v>
      </c>
      <c r="B97" s="29"/>
      <c r="C97" s="31"/>
      <c r="D97" s="78" t="s">
        <v>203</v>
      </c>
      <c r="E97" s="31" t="s">
        <v>104</v>
      </c>
      <c r="F97" s="95">
        <v>92.557000000000002</v>
      </c>
      <c r="G97" s="96">
        <v>30.077999999999999</v>
      </c>
      <c r="H97" s="95">
        <v>92.557000000000002</v>
      </c>
      <c r="I97" s="96">
        <v>30.077999999999999</v>
      </c>
      <c r="J97" s="22">
        <f t="shared" si="5"/>
        <v>0</v>
      </c>
      <c r="K97" s="23">
        <f t="shared" si="6"/>
        <v>0</v>
      </c>
      <c r="L97" s="24">
        <f>J97*G119</f>
        <v>0</v>
      </c>
      <c r="M97" s="25">
        <f>K97*G120</f>
        <v>0</v>
      </c>
      <c r="N97" s="26">
        <f t="shared" si="7"/>
        <v>0</v>
      </c>
    </row>
    <row r="98" spans="1:14" ht="15.6" x14ac:dyDescent="0.3">
      <c r="A98" s="17">
        <v>88</v>
      </c>
      <c r="B98" s="29"/>
      <c r="C98" s="31"/>
      <c r="D98" s="78" t="s">
        <v>204</v>
      </c>
      <c r="E98" s="31" t="s">
        <v>105</v>
      </c>
      <c r="F98" s="95">
        <v>4056</v>
      </c>
      <c r="G98" s="96">
        <v>1675.354</v>
      </c>
      <c r="H98" s="95">
        <v>4061</v>
      </c>
      <c r="I98" s="96">
        <v>1676</v>
      </c>
      <c r="J98" s="22">
        <f t="shared" si="5"/>
        <v>5</v>
      </c>
      <c r="K98" s="23">
        <f t="shared" si="6"/>
        <v>0.64599999999995816</v>
      </c>
      <c r="L98" s="24">
        <f>J98*G119</f>
        <v>41.900000000000006</v>
      </c>
      <c r="M98" s="25">
        <f>K98*G120</f>
        <v>5.4134799999996499</v>
      </c>
      <c r="N98" s="26">
        <f t="shared" si="7"/>
        <v>47.313479999999657</v>
      </c>
    </row>
    <row r="99" spans="1:14" ht="15.6" x14ac:dyDescent="0.3">
      <c r="A99" s="17">
        <v>89</v>
      </c>
      <c r="B99" s="29"/>
      <c r="C99" s="31"/>
      <c r="D99" s="78" t="s">
        <v>205</v>
      </c>
      <c r="E99" s="31" t="s">
        <v>106</v>
      </c>
      <c r="F99" s="97">
        <v>6303</v>
      </c>
      <c r="G99" s="98">
        <v>1838</v>
      </c>
      <c r="H99" s="97">
        <v>6361</v>
      </c>
      <c r="I99" s="98">
        <v>1859</v>
      </c>
      <c r="J99" s="22">
        <f t="shared" si="5"/>
        <v>58</v>
      </c>
      <c r="K99" s="23">
        <f t="shared" si="6"/>
        <v>21</v>
      </c>
      <c r="L99" s="24">
        <f>J99*G119</f>
        <v>486.04</v>
      </c>
      <c r="M99" s="25">
        <f>K99*G120</f>
        <v>175.98000000000002</v>
      </c>
      <c r="N99" s="26">
        <f t="shared" si="7"/>
        <v>662.02</v>
      </c>
    </row>
    <row r="100" spans="1:14" ht="15.6" x14ac:dyDescent="0.3">
      <c r="A100" s="17">
        <v>90</v>
      </c>
      <c r="B100" s="29"/>
      <c r="C100" s="31"/>
      <c r="D100" s="78" t="s">
        <v>206</v>
      </c>
      <c r="E100" s="31" t="s">
        <v>107</v>
      </c>
      <c r="F100" s="97">
        <v>9615</v>
      </c>
      <c r="G100" s="98">
        <v>4638</v>
      </c>
      <c r="H100" s="97">
        <v>9734</v>
      </c>
      <c r="I100" s="98">
        <v>4675</v>
      </c>
      <c r="J100" s="22">
        <f t="shared" si="5"/>
        <v>119</v>
      </c>
      <c r="K100" s="23">
        <f t="shared" si="6"/>
        <v>37</v>
      </c>
      <c r="L100" s="24">
        <f>J100*G119</f>
        <v>997.22000000000014</v>
      </c>
      <c r="M100" s="25">
        <f>K100*G120</f>
        <v>310.06</v>
      </c>
      <c r="N100" s="26">
        <f t="shared" si="7"/>
        <v>1307.2800000000002</v>
      </c>
    </row>
    <row r="101" spans="1:14" ht="15.6" x14ac:dyDescent="0.3">
      <c r="A101" s="17">
        <v>91</v>
      </c>
      <c r="B101" s="29"/>
      <c r="C101" s="31"/>
      <c r="D101" s="78" t="s">
        <v>207</v>
      </c>
      <c r="E101" s="31" t="s">
        <v>108</v>
      </c>
      <c r="F101" s="97">
        <v>2476</v>
      </c>
      <c r="G101" s="98">
        <v>710</v>
      </c>
      <c r="H101" s="97">
        <v>2528</v>
      </c>
      <c r="I101" s="98">
        <v>722</v>
      </c>
      <c r="J101" s="22">
        <f t="shared" si="5"/>
        <v>52</v>
      </c>
      <c r="K101" s="23">
        <f t="shared" si="6"/>
        <v>12</v>
      </c>
      <c r="L101" s="24">
        <f>J101*G119</f>
        <v>435.76000000000005</v>
      </c>
      <c r="M101" s="25">
        <f>K101*G120</f>
        <v>100.56</v>
      </c>
      <c r="N101" s="26">
        <f t="shared" si="7"/>
        <v>536.32000000000005</v>
      </c>
    </row>
    <row r="102" spans="1:14" ht="15.6" x14ac:dyDescent="0.3">
      <c r="A102" s="17">
        <v>92</v>
      </c>
      <c r="B102" s="29"/>
      <c r="C102" s="31"/>
      <c r="D102" s="78" t="s">
        <v>208</v>
      </c>
      <c r="E102" s="31" t="s">
        <v>109</v>
      </c>
      <c r="F102" s="97">
        <v>4276</v>
      </c>
      <c r="G102" s="98">
        <v>1361</v>
      </c>
      <c r="H102" s="97">
        <v>4390</v>
      </c>
      <c r="I102" s="98">
        <v>1422</v>
      </c>
      <c r="J102" s="22">
        <f t="shared" si="5"/>
        <v>114</v>
      </c>
      <c r="K102" s="23">
        <f t="shared" si="6"/>
        <v>61</v>
      </c>
      <c r="L102" s="24">
        <f>J102*G119</f>
        <v>955.32</v>
      </c>
      <c r="M102" s="25">
        <f>K102*G120</f>
        <v>511.18000000000006</v>
      </c>
      <c r="N102" s="26">
        <f t="shared" si="7"/>
        <v>1466.5</v>
      </c>
    </row>
    <row r="103" spans="1:14" ht="15.6" x14ac:dyDescent="0.3">
      <c r="A103" s="17">
        <v>93</v>
      </c>
      <c r="B103" s="29"/>
      <c r="C103" s="31"/>
      <c r="D103" s="78" t="s">
        <v>209</v>
      </c>
      <c r="E103" s="31" t="s">
        <v>110</v>
      </c>
      <c r="F103" s="97">
        <v>4327</v>
      </c>
      <c r="G103" s="98">
        <v>1041</v>
      </c>
      <c r="H103" s="97">
        <v>4339</v>
      </c>
      <c r="I103" s="98">
        <v>1043</v>
      </c>
      <c r="J103" s="22">
        <f t="shared" si="5"/>
        <v>12</v>
      </c>
      <c r="K103" s="23">
        <f t="shared" si="6"/>
        <v>2</v>
      </c>
      <c r="L103" s="24">
        <f>J103*G119</f>
        <v>100.56</v>
      </c>
      <c r="M103" s="25">
        <f>K103*G120</f>
        <v>16.760000000000002</v>
      </c>
      <c r="N103" s="26">
        <f t="shared" si="7"/>
        <v>117.32000000000001</v>
      </c>
    </row>
    <row r="104" spans="1:14" ht="15.6" x14ac:dyDescent="0.3">
      <c r="A104" s="17">
        <v>94</v>
      </c>
      <c r="B104" s="29"/>
      <c r="C104" s="31"/>
      <c r="D104" s="78"/>
      <c r="E104" s="31" t="s">
        <v>231</v>
      </c>
      <c r="F104" s="95">
        <v>14573</v>
      </c>
      <c r="G104" s="96">
        <v>0</v>
      </c>
      <c r="H104" s="95">
        <v>14633</v>
      </c>
      <c r="I104" s="96">
        <v>0</v>
      </c>
      <c r="J104" s="22">
        <f t="shared" si="5"/>
        <v>60</v>
      </c>
      <c r="K104" s="23">
        <f t="shared" si="6"/>
        <v>0</v>
      </c>
      <c r="L104" s="24">
        <f>J104*G119</f>
        <v>502.80000000000007</v>
      </c>
      <c r="M104" s="25">
        <f>K104*G120</f>
        <v>0</v>
      </c>
      <c r="N104" s="26">
        <f>L104+M104</f>
        <v>502.80000000000007</v>
      </c>
    </row>
    <row r="105" spans="1:14" ht="15.6" x14ac:dyDescent="0.3">
      <c r="A105" s="17">
        <v>95</v>
      </c>
      <c r="B105" s="29"/>
      <c r="C105" s="31"/>
      <c r="D105" s="78" t="s">
        <v>210</v>
      </c>
      <c r="E105" s="31" t="s">
        <v>111</v>
      </c>
      <c r="F105" s="97">
        <v>18164</v>
      </c>
      <c r="G105" s="98">
        <v>9164</v>
      </c>
      <c r="H105" s="97">
        <v>18482</v>
      </c>
      <c r="I105" s="98">
        <v>9372</v>
      </c>
      <c r="J105" s="22">
        <f t="shared" si="5"/>
        <v>318</v>
      </c>
      <c r="K105" s="23">
        <f t="shared" si="6"/>
        <v>208</v>
      </c>
      <c r="L105" s="24">
        <f>J105*G119</f>
        <v>2664.84</v>
      </c>
      <c r="M105" s="25">
        <f>K105*G120</f>
        <v>1743.0400000000002</v>
      </c>
      <c r="N105" s="26">
        <f t="shared" si="7"/>
        <v>4407.88</v>
      </c>
    </row>
    <row r="106" spans="1:14" ht="15.6" x14ac:dyDescent="0.3">
      <c r="A106" s="17">
        <v>96</v>
      </c>
      <c r="B106" s="29"/>
      <c r="C106" s="31"/>
      <c r="D106" s="78" t="s">
        <v>211</v>
      </c>
      <c r="E106" s="31" t="s">
        <v>112</v>
      </c>
      <c r="F106" s="95">
        <v>32.154000000000003</v>
      </c>
      <c r="G106" s="96">
        <v>14.443</v>
      </c>
      <c r="H106" s="95">
        <v>32.154000000000003</v>
      </c>
      <c r="I106" s="96">
        <v>14.443</v>
      </c>
      <c r="J106" s="22">
        <f t="shared" si="5"/>
        <v>0</v>
      </c>
      <c r="K106" s="23">
        <f t="shared" si="6"/>
        <v>0</v>
      </c>
      <c r="L106" s="24">
        <f>J106*G119</f>
        <v>0</v>
      </c>
      <c r="M106" s="25">
        <f>K106*G120</f>
        <v>0</v>
      </c>
      <c r="N106" s="26">
        <f t="shared" si="7"/>
        <v>0</v>
      </c>
    </row>
    <row r="107" spans="1:14" ht="15.6" x14ac:dyDescent="0.3">
      <c r="A107" s="17">
        <v>97</v>
      </c>
      <c r="B107" s="29"/>
      <c r="C107" s="31"/>
      <c r="D107" s="78" t="s">
        <v>212</v>
      </c>
      <c r="E107" s="31" t="s">
        <v>113</v>
      </c>
      <c r="F107" s="97">
        <v>4014</v>
      </c>
      <c r="G107" s="98">
        <v>2035</v>
      </c>
      <c r="H107" s="97">
        <v>4067</v>
      </c>
      <c r="I107" s="98">
        <v>2064</v>
      </c>
      <c r="J107" s="22">
        <f t="shared" ref="J107:J112" si="8">H107-F107</f>
        <v>53</v>
      </c>
      <c r="K107" s="23">
        <f t="shared" ref="K107:K112" si="9">I107-G107</f>
        <v>29</v>
      </c>
      <c r="L107" s="24">
        <f>J107*G119</f>
        <v>444.14000000000004</v>
      </c>
      <c r="M107" s="25">
        <f>K107*G120</f>
        <v>243.02</v>
      </c>
      <c r="N107" s="26">
        <f t="shared" si="7"/>
        <v>687.16000000000008</v>
      </c>
    </row>
    <row r="108" spans="1:14" ht="15.6" x14ac:dyDescent="0.3">
      <c r="A108" s="17">
        <v>98</v>
      </c>
      <c r="B108" s="29"/>
      <c r="C108" s="31"/>
      <c r="D108" s="78" t="s">
        <v>213</v>
      </c>
      <c r="E108" s="31" t="s">
        <v>114</v>
      </c>
      <c r="F108" s="97">
        <v>8740</v>
      </c>
      <c r="G108" s="98">
        <v>3748</v>
      </c>
      <c r="H108" s="97">
        <v>8885</v>
      </c>
      <c r="I108" s="98">
        <v>3811</v>
      </c>
      <c r="J108" s="22">
        <f t="shared" si="8"/>
        <v>145</v>
      </c>
      <c r="K108" s="23">
        <f t="shared" si="9"/>
        <v>63</v>
      </c>
      <c r="L108" s="24">
        <f>J108*G119</f>
        <v>1215.1000000000001</v>
      </c>
      <c r="M108" s="25">
        <f>K108*G120</f>
        <v>527.94000000000005</v>
      </c>
      <c r="N108" s="26">
        <f t="shared" si="7"/>
        <v>1743.0400000000002</v>
      </c>
    </row>
    <row r="109" spans="1:14" ht="15.6" x14ac:dyDescent="0.3">
      <c r="A109" s="17">
        <v>99</v>
      </c>
      <c r="B109" s="29"/>
      <c r="C109" s="31"/>
      <c r="D109" s="78" t="s">
        <v>214</v>
      </c>
      <c r="E109" s="31" t="s">
        <v>115</v>
      </c>
      <c r="F109" s="97">
        <v>5825</v>
      </c>
      <c r="G109" s="98">
        <v>2566</v>
      </c>
      <c r="H109" s="97">
        <v>5961</v>
      </c>
      <c r="I109" s="98">
        <v>2631</v>
      </c>
      <c r="J109" s="22">
        <f t="shared" si="8"/>
        <v>136</v>
      </c>
      <c r="K109" s="23">
        <f t="shared" si="9"/>
        <v>65</v>
      </c>
      <c r="L109" s="24">
        <f>J109*G119</f>
        <v>1139.68</v>
      </c>
      <c r="M109" s="25">
        <f>K109*G120</f>
        <v>544.70000000000005</v>
      </c>
      <c r="N109" s="26">
        <f t="shared" si="7"/>
        <v>1684.38</v>
      </c>
    </row>
    <row r="110" spans="1:14" ht="15.6" x14ac:dyDescent="0.3">
      <c r="A110" s="17">
        <v>100</v>
      </c>
      <c r="B110" s="29"/>
      <c r="C110" s="31"/>
      <c r="D110" s="78" t="s">
        <v>215</v>
      </c>
      <c r="E110" s="31" t="s">
        <v>116</v>
      </c>
      <c r="F110" s="95">
        <v>12693.545</v>
      </c>
      <c r="G110" s="96">
        <v>5634.3389999999999</v>
      </c>
      <c r="H110" s="95">
        <v>12693.545</v>
      </c>
      <c r="I110" s="96">
        <v>5634.3389999999999</v>
      </c>
      <c r="J110" s="22">
        <f t="shared" si="8"/>
        <v>0</v>
      </c>
      <c r="K110" s="23">
        <f t="shared" si="9"/>
        <v>0</v>
      </c>
      <c r="L110" s="24">
        <f>J110*G119</f>
        <v>0</v>
      </c>
      <c r="M110" s="25">
        <f>K110*G120</f>
        <v>0</v>
      </c>
      <c r="N110" s="26">
        <f t="shared" si="7"/>
        <v>0</v>
      </c>
    </row>
    <row r="111" spans="1:14" ht="15.6" x14ac:dyDescent="0.3">
      <c r="A111" s="83">
        <v>101</v>
      </c>
      <c r="B111" s="29"/>
      <c r="C111" s="31"/>
      <c r="D111" s="78" t="s">
        <v>218</v>
      </c>
      <c r="E111" s="31" t="s">
        <v>128</v>
      </c>
      <c r="F111" s="101">
        <v>23496</v>
      </c>
      <c r="G111" s="101">
        <v>34933</v>
      </c>
      <c r="H111" s="101">
        <v>23605</v>
      </c>
      <c r="I111" s="101">
        <v>35277</v>
      </c>
      <c r="J111" s="22">
        <f t="shared" si="8"/>
        <v>109</v>
      </c>
      <c r="K111" s="23">
        <f t="shared" si="9"/>
        <v>344</v>
      </c>
      <c r="L111" s="24">
        <f>J111*G119</f>
        <v>913.42000000000007</v>
      </c>
      <c r="M111" s="25">
        <f>K111*G120</f>
        <v>2882.7200000000003</v>
      </c>
      <c r="N111" s="26">
        <f t="shared" si="7"/>
        <v>3796.1400000000003</v>
      </c>
    </row>
    <row r="112" spans="1:14" ht="16.2" thickBot="1" x14ac:dyDescent="0.35">
      <c r="A112" s="84">
        <v>102</v>
      </c>
      <c r="B112" s="48"/>
      <c r="C112" s="62"/>
      <c r="D112" s="80">
        <v>342234</v>
      </c>
      <c r="E112" s="62" t="s">
        <v>230</v>
      </c>
      <c r="F112" s="102">
        <v>73345</v>
      </c>
      <c r="G112" s="102">
        <v>24450</v>
      </c>
      <c r="H112" s="102">
        <v>73706</v>
      </c>
      <c r="I112" s="102">
        <v>24534</v>
      </c>
      <c r="J112" s="74">
        <f t="shared" si="8"/>
        <v>361</v>
      </c>
      <c r="K112" s="73">
        <f t="shared" si="9"/>
        <v>84</v>
      </c>
      <c r="L112" s="51">
        <f>J112*G119</f>
        <v>3025.1800000000003</v>
      </c>
      <c r="M112" s="52">
        <f>K112*G120</f>
        <v>703.92000000000007</v>
      </c>
      <c r="N112" s="53">
        <f>L112+M112</f>
        <v>3729.1000000000004</v>
      </c>
    </row>
    <row r="113" spans="1:14" ht="16.2" thickBot="1" x14ac:dyDescent="0.35">
      <c r="A113" s="54"/>
      <c r="B113" s="55" t="s">
        <v>117</v>
      </c>
      <c r="C113" s="63"/>
      <c r="D113" s="81"/>
      <c r="E113" s="75"/>
      <c r="F113" s="85"/>
      <c r="G113" s="86"/>
      <c r="H113" s="85"/>
      <c r="I113" s="86"/>
      <c r="J113" s="57">
        <f>SUM(J11:J112)</f>
        <v>13764</v>
      </c>
      <c r="K113" s="58">
        <f>SUM(K11:K112)</f>
        <v>4819.6459999999997</v>
      </c>
      <c r="L113" s="59">
        <f>SUM(L11:L112)</f>
        <v>115342.32</v>
      </c>
      <c r="M113" s="60">
        <f>SUM(M11:M112)</f>
        <v>40388.63347999999</v>
      </c>
      <c r="N113" s="64">
        <f>L113+M113</f>
        <v>155730.95348</v>
      </c>
    </row>
    <row r="114" spans="1:14" ht="16.2" thickBot="1" x14ac:dyDescent="0.35">
      <c r="A114" s="47"/>
      <c r="B114" s="48"/>
      <c r="C114" s="2"/>
      <c r="D114" s="79"/>
      <c r="E114" s="76"/>
      <c r="F114" s="70"/>
      <c r="G114" s="87"/>
      <c r="H114" s="70"/>
      <c r="I114" s="87"/>
      <c r="J114" s="49"/>
      <c r="K114" s="50"/>
      <c r="L114" s="51"/>
      <c r="M114" s="52"/>
      <c r="N114" s="53"/>
    </row>
    <row r="115" spans="1:14" ht="16.2" thickBot="1" x14ac:dyDescent="0.35">
      <c r="A115" s="54"/>
      <c r="B115" s="55" t="s">
        <v>118</v>
      </c>
      <c r="C115" s="56"/>
      <c r="D115" s="82">
        <v>25972</v>
      </c>
      <c r="E115" s="56"/>
      <c r="F115" s="103">
        <v>1601042</v>
      </c>
      <c r="G115" s="104">
        <v>633730</v>
      </c>
      <c r="H115" s="103">
        <v>1615998</v>
      </c>
      <c r="I115" s="104">
        <v>639305</v>
      </c>
      <c r="J115" s="57">
        <f>H115-F115</f>
        <v>14956</v>
      </c>
      <c r="K115" s="58">
        <f>I115-G115</f>
        <v>5575</v>
      </c>
      <c r="L115" s="59">
        <f>J115*G119</f>
        <v>125331.28000000001</v>
      </c>
      <c r="M115" s="60">
        <f>K115*G120</f>
        <v>46718.500000000007</v>
      </c>
      <c r="N115" s="61">
        <f>L115+M115</f>
        <v>172049.78000000003</v>
      </c>
    </row>
    <row r="116" spans="1:14" x14ac:dyDescent="0.3">
      <c r="E116" s="1"/>
    </row>
    <row r="117" spans="1:14" x14ac:dyDescent="0.3">
      <c r="B117" t="s">
        <v>119</v>
      </c>
      <c r="C117">
        <v>40</v>
      </c>
      <c r="E117" s="1"/>
    </row>
    <row r="118" spans="1:14" ht="15" thickBot="1" x14ac:dyDescent="0.35">
      <c r="E118" s="1"/>
    </row>
    <row r="119" spans="1:14" ht="16.2" thickBot="1" x14ac:dyDescent="0.35">
      <c r="B119" s="122" t="s">
        <v>120</v>
      </c>
      <c r="C119" s="122"/>
      <c r="D119" s="122"/>
      <c r="E119" s="122"/>
      <c r="F119" s="123"/>
      <c r="G119" s="32">
        <v>8.3800000000000008</v>
      </c>
      <c r="J119" s="124" t="s">
        <v>121</v>
      </c>
      <c r="K119" s="125"/>
      <c r="L119" s="126" t="s">
        <v>121</v>
      </c>
      <c r="M119" s="125"/>
      <c r="N119" s="33" t="s">
        <v>122</v>
      </c>
    </row>
    <row r="120" spans="1:14" ht="16.2" thickBot="1" x14ac:dyDescent="0.35">
      <c r="B120" s="122" t="s">
        <v>123</v>
      </c>
      <c r="C120" s="122"/>
      <c r="D120" s="122"/>
      <c r="E120" s="122"/>
      <c r="F120" s="123"/>
      <c r="G120" s="34">
        <v>8.3800000000000008</v>
      </c>
      <c r="J120" s="35" t="s">
        <v>17</v>
      </c>
      <c r="K120" s="36" t="s">
        <v>18</v>
      </c>
      <c r="L120" s="37" t="s">
        <v>19</v>
      </c>
      <c r="M120" s="36" t="s">
        <v>20</v>
      </c>
      <c r="N120" s="38" t="s">
        <v>124</v>
      </c>
    </row>
    <row r="121" spans="1:14" ht="16.2" thickBot="1" x14ac:dyDescent="0.35">
      <c r="E121" s="1"/>
      <c r="G121" s="39"/>
      <c r="J121" s="40">
        <f>J115-J113</f>
        <v>1192</v>
      </c>
      <c r="K121" s="41">
        <f>K115-K113</f>
        <v>755.35400000000027</v>
      </c>
      <c r="L121" s="42">
        <f>L115-L113</f>
        <v>9988.9600000000064</v>
      </c>
      <c r="M121" s="42">
        <f>M115-M113</f>
        <v>6329.8665200000178</v>
      </c>
      <c r="N121" s="42">
        <f>L121+M121</f>
        <v>16318.826520000024</v>
      </c>
    </row>
  </sheetData>
  <mergeCells count="10">
    <mergeCell ref="B119:F119"/>
    <mergeCell ref="J119:K119"/>
    <mergeCell ref="L119:M119"/>
    <mergeCell ref="B120:F120"/>
    <mergeCell ref="B2:G2"/>
    <mergeCell ref="H2:J2"/>
    <mergeCell ref="F4:G4"/>
    <mergeCell ref="B6:F6"/>
    <mergeCell ref="E9:E10"/>
    <mergeCell ref="L9:M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показания за месяц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Осипов</dc:creator>
  <cp:lastModifiedBy>Boss</cp:lastModifiedBy>
  <dcterms:created xsi:type="dcterms:W3CDTF">2016-07-23T11:48:10Z</dcterms:created>
  <dcterms:modified xsi:type="dcterms:W3CDTF">2026-06-26T08:42:54Z</dcterms:modified>
</cp:coreProperties>
</file>