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ведомости по оплате\Эл-во\"/>
    </mc:Choice>
  </mc:AlternateContent>
  <xr:revisionPtr revIDLastSave="0" documentId="13_ncr:1_{373BB0B9-03DD-48D4-8E4A-F8B63AF24FF3}" xr6:coauthVersionLast="45" xr6:coauthVersionMax="45" xr10:uidLastSave="{00000000-0000-0000-0000-000000000000}"/>
  <bookViews>
    <workbookView xWindow="-120" yWindow="-120" windowWidth="20730" windowHeight="11160" tabRatio="602" xr2:uid="{00000000-000D-0000-FFFF-FFFF00000000}"/>
  </bookViews>
  <sheets>
    <sheet name="показания за месяц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6" i="21" l="1"/>
  <c r="J16" i="21" l="1"/>
  <c r="L16" i="21" s="1"/>
  <c r="K115" i="21"/>
  <c r="M115" i="21" s="1"/>
  <c r="J115" i="21"/>
  <c r="K112" i="21"/>
  <c r="M112" i="21" s="1"/>
  <c r="J112" i="21"/>
  <c r="L112" i="21" s="1"/>
  <c r="K111" i="21"/>
  <c r="M111" i="21" s="1"/>
  <c r="J111" i="21"/>
  <c r="L111" i="21" s="1"/>
  <c r="K110" i="21"/>
  <c r="M110" i="21" s="1"/>
  <c r="J110" i="21"/>
  <c r="L110" i="21" s="1"/>
  <c r="K109" i="21"/>
  <c r="M109" i="21" s="1"/>
  <c r="J109" i="21"/>
  <c r="L109" i="21" s="1"/>
  <c r="M108" i="21"/>
  <c r="K108" i="21"/>
  <c r="J108" i="21"/>
  <c r="L108" i="21" s="1"/>
  <c r="K107" i="21"/>
  <c r="M107" i="21" s="1"/>
  <c r="J107" i="21"/>
  <c r="L107" i="21" s="1"/>
  <c r="K106" i="21"/>
  <c r="M106" i="21" s="1"/>
  <c r="J106" i="21"/>
  <c r="L106" i="21" s="1"/>
  <c r="K105" i="21"/>
  <c r="M105" i="21" s="1"/>
  <c r="J105" i="21"/>
  <c r="L105" i="21" s="1"/>
  <c r="K104" i="21"/>
  <c r="M104" i="21" s="1"/>
  <c r="J104" i="21"/>
  <c r="L104" i="21" s="1"/>
  <c r="K103" i="21"/>
  <c r="M103" i="21" s="1"/>
  <c r="J103" i="21"/>
  <c r="L103" i="21" s="1"/>
  <c r="K102" i="21"/>
  <c r="M102" i="21" s="1"/>
  <c r="J102" i="21"/>
  <c r="L102" i="21" s="1"/>
  <c r="K101" i="21"/>
  <c r="M101" i="21" s="1"/>
  <c r="J101" i="21"/>
  <c r="L101" i="21" s="1"/>
  <c r="K100" i="21"/>
  <c r="M100" i="21" s="1"/>
  <c r="J100" i="21"/>
  <c r="L100" i="21" s="1"/>
  <c r="K99" i="21"/>
  <c r="M99" i="21" s="1"/>
  <c r="J99" i="21"/>
  <c r="L99" i="21" s="1"/>
  <c r="K98" i="21"/>
  <c r="M98" i="21" s="1"/>
  <c r="J98" i="21"/>
  <c r="L98" i="21" s="1"/>
  <c r="K97" i="21"/>
  <c r="M97" i="21" s="1"/>
  <c r="J97" i="21"/>
  <c r="L97" i="21" s="1"/>
  <c r="K96" i="21"/>
  <c r="M96" i="21" s="1"/>
  <c r="J96" i="21"/>
  <c r="L96" i="21" s="1"/>
  <c r="K95" i="21"/>
  <c r="M95" i="21" s="1"/>
  <c r="J95" i="21"/>
  <c r="L95" i="21" s="1"/>
  <c r="K94" i="21"/>
  <c r="M94" i="21" s="1"/>
  <c r="J94" i="21"/>
  <c r="L94" i="21" s="1"/>
  <c r="K93" i="21"/>
  <c r="M93" i="21" s="1"/>
  <c r="J93" i="21"/>
  <c r="L93" i="21" s="1"/>
  <c r="K92" i="21"/>
  <c r="M92" i="21" s="1"/>
  <c r="J92" i="21"/>
  <c r="L92" i="21" s="1"/>
  <c r="K91" i="21"/>
  <c r="M91" i="21" s="1"/>
  <c r="J91" i="21"/>
  <c r="L91" i="21" s="1"/>
  <c r="N91" i="21" s="1"/>
  <c r="K90" i="21"/>
  <c r="M90" i="21" s="1"/>
  <c r="J90" i="21"/>
  <c r="L90" i="21" s="1"/>
  <c r="K89" i="21"/>
  <c r="M89" i="21" s="1"/>
  <c r="J89" i="21"/>
  <c r="L89" i="21" s="1"/>
  <c r="K88" i="21"/>
  <c r="M88" i="21" s="1"/>
  <c r="J88" i="21"/>
  <c r="L88" i="21" s="1"/>
  <c r="K87" i="21"/>
  <c r="M87" i="21" s="1"/>
  <c r="J87" i="21"/>
  <c r="L87" i="21" s="1"/>
  <c r="K86" i="21"/>
  <c r="M86" i="21" s="1"/>
  <c r="J86" i="21"/>
  <c r="L86" i="21" s="1"/>
  <c r="K85" i="21"/>
  <c r="M85" i="21" s="1"/>
  <c r="J85" i="21"/>
  <c r="L85" i="21" s="1"/>
  <c r="K84" i="21"/>
  <c r="M84" i="21" s="1"/>
  <c r="J84" i="21"/>
  <c r="L84" i="21" s="1"/>
  <c r="K83" i="21"/>
  <c r="M83" i="21" s="1"/>
  <c r="J83" i="21"/>
  <c r="L83" i="21" s="1"/>
  <c r="K82" i="21"/>
  <c r="M82" i="21" s="1"/>
  <c r="J82" i="21"/>
  <c r="L82" i="21" s="1"/>
  <c r="K81" i="21"/>
  <c r="M81" i="21" s="1"/>
  <c r="J81" i="21"/>
  <c r="L81" i="21" s="1"/>
  <c r="K80" i="21"/>
  <c r="M80" i="21" s="1"/>
  <c r="J80" i="21"/>
  <c r="L80" i="21" s="1"/>
  <c r="K79" i="21"/>
  <c r="M79" i="21" s="1"/>
  <c r="J79" i="21"/>
  <c r="L79" i="21" s="1"/>
  <c r="K78" i="21"/>
  <c r="M78" i="21" s="1"/>
  <c r="J78" i="21"/>
  <c r="L78" i="21" s="1"/>
  <c r="K77" i="21"/>
  <c r="M77" i="21" s="1"/>
  <c r="J77" i="21"/>
  <c r="L77" i="21" s="1"/>
  <c r="K76" i="21"/>
  <c r="M76" i="21" s="1"/>
  <c r="J76" i="21"/>
  <c r="L76" i="21" s="1"/>
  <c r="K75" i="21"/>
  <c r="M75" i="21" s="1"/>
  <c r="J75" i="21"/>
  <c r="L75" i="21" s="1"/>
  <c r="K74" i="21"/>
  <c r="M74" i="21" s="1"/>
  <c r="J74" i="21"/>
  <c r="L74" i="21" s="1"/>
  <c r="K73" i="21"/>
  <c r="M73" i="21" s="1"/>
  <c r="J73" i="21"/>
  <c r="L73" i="21" s="1"/>
  <c r="K72" i="21"/>
  <c r="M72" i="21" s="1"/>
  <c r="J72" i="21"/>
  <c r="L72" i="21" s="1"/>
  <c r="K71" i="21"/>
  <c r="M71" i="21" s="1"/>
  <c r="J71" i="21"/>
  <c r="L71" i="21" s="1"/>
  <c r="K70" i="21"/>
  <c r="M70" i="21" s="1"/>
  <c r="J70" i="21"/>
  <c r="L70" i="21" s="1"/>
  <c r="K69" i="21"/>
  <c r="M69" i="21" s="1"/>
  <c r="J69" i="21"/>
  <c r="L69" i="21" s="1"/>
  <c r="K68" i="21"/>
  <c r="M68" i="21" s="1"/>
  <c r="J68" i="21"/>
  <c r="L68" i="21" s="1"/>
  <c r="K67" i="21"/>
  <c r="M67" i="21" s="1"/>
  <c r="J67" i="21"/>
  <c r="L67" i="21" s="1"/>
  <c r="K66" i="21"/>
  <c r="M66" i="21" s="1"/>
  <c r="J66" i="21"/>
  <c r="L66" i="21" s="1"/>
  <c r="K65" i="21"/>
  <c r="M65" i="21" s="1"/>
  <c r="J65" i="21"/>
  <c r="L65" i="21" s="1"/>
  <c r="K64" i="21"/>
  <c r="M64" i="21" s="1"/>
  <c r="J64" i="21"/>
  <c r="L64" i="21" s="1"/>
  <c r="K63" i="21"/>
  <c r="M63" i="21" s="1"/>
  <c r="J63" i="21"/>
  <c r="L63" i="21" s="1"/>
  <c r="K62" i="21"/>
  <c r="M62" i="21" s="1"/>
  <c r="J62" i="21"/>
  <c r="L62" i="21" s="1"/>
  <c r="K61" i="21"/>
  <c r="M61" i="21" s="1"/>
  <c r="J61" i="21"/>
  <c r="L61" i="21" s="1"/>
  <c r="K60" i="21"/>
  <c r="M60" i="21" s="1"/>
  <c r="J60" i="21"/>
  <c r="L60" i="21" s="1"/>
  <c r="K59" i="21"/>
  <c r="M59" i="21" s="1"/>
  <c r="J59" i="21"/>
  <c r="L59" i="21" s="1"/>
  <c r="K58" i="21"/>
  <c r="M58" i="21" s="1"/>
  <c r="J58" i="21"/>
  <c r="L58" i="21" s="1"/>
  <c r="K57" i="21"/>
  <c r="M57" i="21" s="1"/>
  <c r="J57" i="21"/>
  <c r="L57" i="21" s="1"/>
  <c r="K56" i="21"/>
  <c r="M56" i="21" s="1"/>
  <c r="J56" i="21"/>
  <c r="L56" i="21" s="1"/>
  <c r="K55" i="21"/>
  <c r="M55" i="21" s="1"/>
  <c r="J55" i="21"/>
  <c r="L55" i="21" s="1"/>
  <c r="K54" i="21"/>
  <c r="M54" i="21" s="1"/>
  <c r="J54" i="21"/>
  <c r="L54" i="21" s="1"/>
  <c r="K53" i="21"/>
  <c r="M53" i="21" s="1"/>
  <c r="J53" i="21"/>
  <c r="L53" i="21" s="1"/>
  <c r="K52" i="21"/>
  <c r="M52" i="21" s="1"/>
  <c r="J52" i="21"/>
  <c r="L52" i="21" s="1"/>
  <c r="K51" i="21"/>
  <c r="M51" i="21" s="1"/>
  <c r="J51" i="21"/>
  <c r="L51" i="21" s="1"/>
  <c r="K50" i="21"/>
  <c r="M50" i="21" s="1"/>
  <c r="J50" i="21"/>
  <c r="L50" i="21" s="1"/>
  <c r="K49" i="21"/>
  <c r="M49" i="21" s="1"/>
  <c r="J49" i="21"/>
  <c r="L49" i="21" s="1"/>
  <c r="K48" i="21"/>
  <c r="M48" i="21" s="1"/>
  <c r="J48" i="21"/>
  <c r="L48" i="21" s="1"/>
  <c r="K47" i="21"/>
  <c r="M47" i="21" s="1"/>
  <c r="J47" i="21"/>
  <c r="L47" i="21" s="1"/>
  <c r="K46" i="21"/>
  <c r="M46" i="21" s="1"/>
  <c r="J46" i="21"/>
  <c r="L46" i="21" s="1"/>
  <c r="K45" i="21"/>
  <c r="M45" i="21" s="1"/>
  <c r="J45" i="21"/>
  <c r="L45" i="21" s="1"/>
  <c r="K44" i="21"/>
  <c r="M44" i="21" s="1"/>
  <c r="J44" i="21"/>
  <c r="L44" i="21" s="1"/>
  <c r="K43" i="21"/>
  <c r="M43" i="21" s="1"/>
  <c r="J43" i="21"/>
  <c r="L43" i="21" s="1"/>
  <c r="K42" i="21"/>
  <c r="M42" i="21" s="1"/>
  <c r="J42" i="21"/>
  <c r="L42" i="21" s="1"/>
  <c r="K41" i="21"/>
  <c r="M41" i="21" s="1"/>
  <c r="J41" i="21"/>
  <c r="L41" i="21" s="1"/>
  <c r="K40" i="21"/>
  <c r="M40" i="21" s="1"/>
  <c r="J40" i="21"/>
  <c r="L40" i="21" s="1"/>
  <c r="K39" i="21"/>
  <c r="M39" i="21" s="1"/>
  <c r="J39" i="21"/>
  <c r="L39" i="21" s="1"/>
  <c r="K38" i="21"/>
  <c r="M38" i="21" s="1"/>
  <c r="J38" i="21"/>
  <c r="L38" i="21" s="1"/>
  <c r="K37" i="21"/>
  <c r="M37" i="21" s="1"/>
  <c r="J37" i="21"/>
  <c r="L37" i="21" s="1"/>
  <c r="K36" i="21"/>
  <c r="M36" i="21" s="1"/>
  <c r="L36" i="21"/>
  <c r="K35" i="21"/>
  <c r="M35" i="21" s="1"/>
  <c r="J35" i="21"/>
  <c r="L35" i="21" s="1"/>
  <c r="K34" i="21"/>
  <c r="M34" i="21" s="1"/>
  <c r="J34" i="21"/>
  <c r="L34" i="21" s="1"/>
  <c r="K33" i="21"/>
  <c r="M33" i="21" s="1"/>
  <c r="J33" i="21"/>
  <c r="L33" i="21" s="1"/>
  <c r="K32" i="21"/>
  <c r="M32" i="21" s="1"/>
  <c r="J32" i="21"/>
  <c r="L32" i="21" s="1"/>
  <c r="K31" i="21"/>
  <c r="M31" i="21" s="1"/>
  <c r="J31" i="21"/>
  <c r="L31" i="21" s="1"/>
  <c r="K30" i="21"/>
  <c r="M30" i="21" s="1"/>
  <c r="J30" i="21"/>
  <c r="L30" i="21" s="1"/>
  <c r="K29" i="21"/>
  <c r="M29" i="21" s="1"/>
  <c r="J29" i="21"/>
  <c r="L29" i="21" s="1"/>
  <c r="K28" i="21"/>
  <c r="M28" i="21" s="1"/>
  <c r="J28" i="21"/>
  <c r="L28" i="21" s="1"/>
  <c r="K27" i="21"/>
  <c r="M27" i="21" s="1"/>
  <c r="J27" i="21"/>
  <c r="L27" i="21" s="1"/>
  <c r="K26" i="21"/>
  <c r="M26" i="21" s="1"/>
  <c r="J26" i="21"/>
  <c r="L26" i="21" s="1"/>
  <c r="K25" i="21"/>
  <c r="M25" i="21" s="1"/>
  <c r="J25" i="21"/>
  <c r="L25" i="21" s="1"/>
  <c r="K24" i="21"/>
  <c r="M24" i="21" s="1"/>
  <c r="J24" i="21"/>
  <c r="L24" i="21" s="1"/>
  <c r="K23" i="21"/>
  <c r="M23" i="21" s="1"/>
  <c r="J23" i="21"/>
  <c r="L23" i="21" s="1"/>
  <c r="K22" i="21"/>
  <c r="M22" i="21" s="1"/>
  <c r="J22" i="21"/>
  <c r="L22" i="21" s="1"/>
  <c r="K21" i="21"/>
  <c r="M21" i="21" s="1"/>
  <c r="J21" i="21"/>
  <c r="L21" i="21" s="1"/>
  <c r="K20" i="21"/>
  <c r="M20" i="21" s="1"/>
  <c r="J20" i="21"/>
  <c r="L20" i="21" s="1"/>
  <c r="K19" i="21"/>
  <c r="M19" i="21" s="1"/>
  <c r="J19" i="21"/>
  <c r="L19" i="21" s="1"/>
  <c r="K18" i="21"/>
  <c r="M18" i="21" s="1"/>
  <c r="J18" i="21"/>
  <c r="L18" i="21" s="1"/>
  <c r="K17" i="21"/>
  <c r="M17" i="21" s="1"/>
  <c r="J17" i="21"/>
  <c r="L17" i="21" s="1"/>
  <c r="K16" i="21"/>
  <c r="M16" i="21" s="1"/>
  <c r="K15" i="21"/>
  <c r="M15" i="21" s="1"/>
  <c r="J15" i="21"/>
  <c r="L15" i="21" s="1"/>
  <c r="K14" i="21"/>
  <c r="M14" i="21" s="1"/>
  <c r="J14" i="21"/>
  <c r="L14" i="21" s="1"/>
  <c r="K13" i="21"/>
  <c r="M13" i="21" s="1"/>
  <c r="J13" i="21"/>
  <c r="L13" i="21" s="1"/>
  <c r="K12" i="21"/>
  <c r="M12" i="21" s="1"/>
  <c r="J12" i="21"/>
  <c r="L12" i="21" s="1"/>
  <c r="K11" i="21"/>
  <c r="J11" i="21"/>
  <c r="L11" i="21" s="1"/>
  <c r="N20" i="21" l="1"/>
  <c r="N38" i="21"/>
  <c r="N40" i="21"/>
  <c r="N112" i="21"/>
  <c r="N95" i="21"/>
  <c r="N71" i="21"/>
  <c r="N78" i="21"/>
  <c r="N107" i="21"/>
  <c r="N15" i="21"/>
  <c r="N110" i="21"/>
  <c r="N25" i="21"/>
  <c r="N47" i="21"/>
  <c r="N84" i="21"/>
  <c r="N94" i="21"/>
  <c r="J113" i="21"/>
  <c r="J121" i="21" s="1"/>
  <c r="N86" i="21"/>
  <c r="K113" i="21"/>
  <c r="K121" i="21" s="1"/>
  <c r="N72" i="21"/>
  <c r="N82" i="21"/>
  <c r="N96" i="21"/>
  <c r="N106" i="21"/>
  <c r="N56" i="21"/>
  <c r="N61" i="21"/>
  <c r="N17" i="21"/>
  <c r="N18" i="21"/>
  <c r="N34" i="21"/>
  <c r="N51" i="21"/>
  <c r="N62" i="21"/>
  <c r="N108" i="21"/>
  <c r="N63" i="21"/>
  <c r="N103" i="21"/>
  <c r="N65" i="21"/>
  <c r="N19" i="21"/>
  <c r="N29" i="21"/>
  <c r="N16" i="21"/>
  <c r="N41" i="21"/>
  <c r="N53" i="21"/>
  <c r="N70" i="21"/>
  <c r="N98" i="21"/>
  <c r="N12" i="21"/>
  <c r="N50" i="21"/>
  <c r="N77" i="21"/>
  <c r="N46" i="21"/>
  <c r="N58" i="21"/>
  <c r="N74" i="21"/>
  <c r="N81" i="21"/>
  <c r="N101" i="21"/>
  <c r="N21" i="21"/>
  <c r="N54" i="21"/>
  <c r="N57" i="21"/>
  <c r="N36" i="21"/>
  <c r="N42" i="21"/>
  <c r="N93" i="21"/>
  <c r="N13" i="21"/>
  <c r="N67" i="21"/>
  <c r="N89" i="21"/>
  <c r="N73" i="21"/>
  <c r="N45" i="21"/>
  <c r="N30" i="21"/>
  <c r="N55" i="21"/>
  <c r="N79" i="21"/>
  <c r="N90" i="21"/>
  <c r="N32" i="21"/>
  <c r="N102" i="21"/>
  <c r="N22" i="21"/>
  <c r="N26" i="21"/>
  <c r="N60" i="21"/>
  <c r="N76" i="21"/>
  <c r="N80" i="21"/>
  <c r="N14" i="21"/>
  <c r="N31" i="21"/>
  <c r="N44" i="21"/>
  <c r="N48" i="21"/>
  <c r="N52" i="21"/>
  <c r="N69" i="21"/>
  <c r="N105" i="21"/>
  <c r="N24" i="21"/>
  <c r="N33" i="21"/>
  <c r="N66" i="21"/>
  <c r="N85" i="21"/>
  <c r="N99" i="21"/>
  <c r="N100" i="21"/>
  <c r="N43" i="21"/>
  <c r="N59" i="21"/>
  <c r="N64" i="21"/>
  <c r="N68" i="21"/>
  <c r="N75" i="21"/>
  <c r="N83" i="21"/>
  <c r="N97" i="21"/>
  <c r="N104" i="21"/>
  <c r="N111" i="21"/>
  <c r="N35" i="21"/>
  <c r="N27" i="21"/>
  <c r="N87" i="21"/>
  <c r="L113" i="21"/>
  <c r="N23" i="21"/>
  <c r="N28" i="21"/>
  <c r="N49" i="21"/>
  <c r="N88" i="21"/>
  <c r="N109" i="21"/>
  <c r="N39" i="21"/>
  <c r="N37" i="21"/>
  <c r="N92" i="21"/>
  <c r="L115" i="21"/>
  <c r="M11" i="21"/>
  <c r="M113" i="21" s="1"/>
  <c r="M121" i="21" s="1"/>
  <c r="N11" i="21" l="1"/>
  <c r="N113" i="21"/>
  <c r="L121" i="21"/>
  <c r="N121" i="21" s="1"/>
  <c r="N115" i="2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<sst xmlns="http://schemas.openxmlformats.org/spreadsheetml/2006/main" count="241" uniqueCount="232">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</sst>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Arial Cyr"/>
      <family val="2"/>
      <charset val="204"/>
    </font>
    <font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  <xf numFmtId="0" fontId="27" fillId="0" borderId="0"/>
  </cellStyleXfs>
  <cellXfs count="154">
    <xf numFmtId="0" fontId="0" fillId="0" borderId="0" xfId="0"/>
    <xf numFmtId="49" fontId="0" fillId="0" borderId="0" xfId="0" applyNumberFormat="1"/>
    <xf numFmtId="0" fontId="21" fillId="0" borderId="0" xfId="0" applyNumberFormat="1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0" fontId="21" fillId="0" borderId="0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Border="1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0" xfId="0"/>
    <xf numFmtId="164" fontId="18" fillId="0" borderId="15" xfId="0" applyNumberFormat="1" applyFont="1" applyBorder="1"/>
    <xf numFmtId="164" fontId="18" fillId="0" borderId="13" xfId="0" applyNumberFormat="1" applyFont="1" applyBorder="1"/>
    <xf numFmtId="0" fontId="0" fillId="0" borderId="44" xfId="0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48" xfId="0" applyNumberFormat="1" applyBorder="1" applyAlignment="1">
      <alignment horizontal="left"/>
    </xf>
    <xf numFmtId="0" fontId="0" fillId="0" borderId="27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43" xfId="0" applyNumberFormat="1" applyBorder="1" applyAlignment="1">
      <alignment horizontal="center"/>
    </xf>
    <xf numFmtId="0" fontId="26" fillId="0" borderId="43" xfId="0" applyNumberFormat="1" applyFont="1" applyBorder="1" applyAlignment="1">
      <alignment vertical="center"/>
    </xf>
    <xf numFmtId="0" fontId="26" fillId="0" borderId="0" xfId="0" applyNumberFormat="1" applyFont="1" applyBorder="1" applyAlignment="1">
      <alignment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0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18" fillId="0" borderId="47" xfId="0" applyFont="1" applyFill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0" xfId="0" applyFont="1"/>
    <xf numFmtId="0" fontId="0" fillId="0" borderId="23" xfId="0" applyFill="1" applyBorder="1"/>
    <xf numFmtId="0" fontId="21" fillId="0" borderId="26" xfId="0" applyFont="1" applyFill="1" applyBorder="1" applyAlignment="1">
      <alignment vertical="center"/>
    </xf>
    <xf numFmtId="0" fontId="0" fillId="0" borderId="27" xfId="0" applyFill="1" applyBorder="1" applyAlignment="1">
      <alignment horizontal="center"/>
    </xf>
    <xf numFmtId="0" fontId="0" fillId="0" borderId="27" xfId="0" applyNumberFormat="1" applyFill="1" applyBorder="1" applyAlignment="1">
      <alignment horizontal="center"/>
    </xf>
    <xf numFmtId="166" fontId="0" fillId="0" borderId="26" xfId="0" applyNumberFormat="1" applyFill="1" applyBorder="1" applyAlignment="1">
      <alignment horizontal="left"/>
    </xf>
    <xf numFmtId="166" fontId="0" fillId="0" borderId="24" xfId="0" applyNumberFormat="1" applyFill="1" applyBorder="1" applyAlignment="1">
      <alignment horizontal="left"/>
    </xf>
    <xf numFmtId="164" fontId="0" fillId="0" borderId="26" xfId="0" applyNumberFormat="1" applyFill="1" applyBorder="1"/>
    <xf numFmtId="164" fontId="0" fillId="0" borderId="24" xfId="0" applyNumberFormat="1" applyFill="1" applyBorder="1"/>
    <xf numFmtId="165" fontId="23" fillId="0" borderId="24" xfId="0" applyNumberFormat="1" applyFont="1" applyFill="1" applyBorder="1"/>
    <xf numFmtId="0" fontId="0" fillId="0" borderId="0" xfId="0" applyFill="1"/>
    <xf numFmtId="0" fontId="21" fillId="0" borderId="26" xfId="0" applyFont="1" applyFill="1" applyBorder="1"/>
    <xf numFmtId="0" fontId="18" fillId="0" borderId="23" xfId="0" applyFont="1" applyFill="1" applyBorder="1"/>
    <xf numFmtId="0" fontId="18" fillId="0" borderId="27" xfId="0" applyFont="1" applyFill="1" applyBorder="1" applyAlignment="1">
      <alignment horizontal="center"/>
    </xf>
    <xf numFmtId="0" fontId="18" fillId="0" borderId="27" xfId="0" applyNumberFormat="1" applyFont="1" applyFill="1" applyBorder="1" applyAlignment="1">
      <alignment horizontal="center"/>
    </xf>
    <xf numFmtId="166" fontId="18" fillId="0" borderId="26" xfId="0" applyNumberFormat="1" applyFont="1" applyFill="1" applyBorder="1" applyAlignment="1">
      <alignment horizontal="left"/>
    </xf>
    <xf numFmtId="166" fontId="18" fillId="0" borderId="24" xfId="0" applyNumberFormat="1" applyFont="1" applyFill="1" applyBorder="1" applyAlignment="1">
      <alignment horizontal="left"/>
    </xf>
    <xf numFmtId="164" fontId="18" fillId="0" borderId="26" xfId="0" applyNumberFormat="1" applyFont="1" applyFill="1" applyBorder="1"/>
    <xf numFmtId="164" fontId="18" fillId="0" borderId="24" xfId="0" applyNumberFormat="1" applyFont="1" applyFill="1" applyBorder="1"/>
    <xf numFmtId="0" fontId="18" fillId="0" borderId="0" xfId="0" applyFont="1" applyFill="1"/>
    <xf numFmtId="1" fontId="18" fillId="0" borderId="37" xfId="0" applyNumberFormat="1" applyFont="1" applyFill="1" applyBorder="1" applyAlignment="1">
      <alignment horizontal="center" vertical="center"/>
    </xf>
    <xf numFmtId="1" fontId="18" fillId="0" borderId="38" xfId="0" applyNumberFormat="1" applyFont="1" applyFill="1" applyBorder="1" applyAlignment="1">
      <alignment horizontal="center" vertical="center"/>
    </xf>
    <xf numFmtId="1" fontId="18" fillId="33" borderId="37" xfId="43" applyNumberFormat="1" applyFont="1" applyFill="1" applyBorder="1" applyAlignment="1">
      <alignment horizontal="center" vertical="center"/>
    </xf>
    <xf numFmtId="1" fontId="18" fillId="33" borderId="38" xfId="43" applyNumberFormat="1" applyFont="1" applyFill="1" applyBorder="1" applyAlignment="1">
      <alignment horizontal="center" vertical="center"/>
    </xf>
    <xf numFmtId="1" fontId="18" fillId="0" borderId="37" xfId="43" applyNumberFormat="1" applyFont="1" applyFill="1" applyBorder="1" applyAlignment="1">
      <alignment horizontal="center" vertical="center"/>
    </xf>
    <xf numFmtId="1" fontId="18" fillId="0" borderId="38" xfId="43" applyNumberFormat="1" applyFont="1" applyFill="1" applyBorder="1" applyAlignment="1">
      <alignment horizontal="center" vertical="center"/>
    </xf>
    <xf numFmtId="1" fontId="18" fillId="0" borderId="51" xfId="43" applyNumberFormat="1" applyFont="1" applyFill="1" applyBorder="1" applyAlignment="1">
      <alignment horizontal="center" vertical="center"/>
    </xf>
    <xf numFmtId="1" fontId="18" fillId="33" borderId="55" xfId="43" applyNumberFormat="1" applyFont="1" applyFill="1" applyBorder="1" applyAlignment="1">
      <alignment horizontal="center" vertical="center"/>
    </xf>
    <xf numFmtId="1" fontId="18" fillId="0" borderId="41" xfId="43" applyNumberFormat="1" applyFont="1" applyBorder="1" applyAlignment="1">
      <alignment horizontal="center" vertical="center"/>
    </xf>
    <xf numFmtId="1" fontId="18" fillId="0" borderId="33" xfId="43" applyNumberFormat="1" applyFont="1" applyBorder="1" applyAlignment="1">
      <alignment horizontal="center" vertical="center"/>
    </xf>
    <xf numFmtId="165" fontId="28" fillId="0" borderId="24" xfId="0" applyNumberFormat="1" applyFont="1" applyFill="1" applyBorder="1"/>
    <xf numFmtId="0" fontId="29" fillId="33" borderId="28" xfId="43" applyFont="1" applyFill="1" applyBorder="1" applyAlignment="1">
      <alignment horizontal="center" vertical="center"/>
    </xf>
    <xf numFmtId="0" fontId="29" fillId="33" borderId="46" xfId="43" applyFont="1" applyFill="1" applyBorder="1" applyAlignment="1">
      <alignment horizontal="center" vertical="center"/>
    </xf>
    <xf numFmtId="0" fontId="29" fillId="33" borderId="37" xfId="43" applyFont="1" applyFill="1" applyBorder="1" applyAlignment="1">
      <alignment horizontal="center" vertical="center"/>
    </xf>
    <xf numFmtId="0" fontId="29" fillId="33" borderId="38" xfId="43" applyFont="1" applyFill="1" applyBorder="1" applyAlignment="1">
      <alignment horizontal="center" vertical="center"/>
    </xf>
    <xf numFmtId="0" fontId="18" fillId="34" borderId="23" xfId="0" applyFont="1" applyFill="1" applyBorder="1"/>
    <xf numFmtId="0" fontId="21" fillId="34" borderId="26" xfId="0" applyFont="1" applyFill="1" applyBorder="1"/>
    <xf numFmtId="0" fontId="18" fillId="34" borderId="27" xfId="0" applyFont="1" applyFill="1" applyBorder="1" applyAlignment="1">
      <alignment horizontal="center"/>
    </xf>
    <xf numFmtId="0" fontId="18" fillId="34" borderId="49" xfId="0" applyFont="1" applyFill="1" applyBorder="1" applyAlignment="1">
      <alignment horizontal="center" vertical="center"/>
    </xf>
    <xf numFmtId="0" fontId="18" fillId="34" borderId="27" xfId="0" applyNumberFormat="1" applyFont="1" applyFill="1" applyBorder="1" applyAlignment="1">
      <alignment horizontal="center"/>
    </xf>
    <xf numFmtId="1" fontId="18" fillId="34" borderId="37" xfId="0" applyNumberFormat="1" applyFont="1" applyFill="1" applyBorder="1" applyAlignment="1">
      <alignment horizontal="center" vertical="center"/>
    </xf>
    <xf numFmtId="1" fontId="18" fillId="34" borderId="38" xfId="0" applyNumberFormat="1" applyFont="1" applyFill="1" applyBorder="1" applyAlignment="1">
      <alignment horizontal="center" vertical="center"/>
    </xf>
    <xf numFmtId="166" fontId="18" fillId="34" borderId="26" xfId="0" applyNumberFormat="1" applyFont="1" applyFill="1" applyBorder="1" applyAlignment="1">
      <alignment horizontal="left"/>
    </xf>
    <xf numFmtId="166" fontId="18" fillId="34" borderId="24" xfId="0" applyNumberFormat="1" applyFont="1" applyFill="1" applyBorder="1" applyAlignment="1">
      <alignment horizontal="left"/>
    </xf>
    <xf numFmtId="164" fontId="18" fillId="34" borderId="26" xfId="0" applyNumberFormat="1" applyFont="1" applyFill="1" applyBorder="1"/>
    <xf numFmtId="164" fontId="18" fillId="34" borderId="24" xfId="0" applyNumberFormat="1" applyFont="1" applyFill="1" applyBorder="1"/>
    <xf numFmtId="165" fontId="28" fillId="34" borderId="24" xfId="0" applyNumberFormat="1" applyFont="1" applyFill="1" applyBorder="1"/>
    <xf numFmtId="0" fontId="18" fillId="34" borderId="0" xfId="0" applyFont="1" applyFill="1"/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_Показания за месяц" xfId="43" xr:uid="{5965650B-7B1F-459C-A585-D13624D90DD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A7DD-8A77-43C5-9001-A07B3F737189}">
  <dimension ref="A1:N121"/>
  <sheetViews>
    <sheetView tabSelected="1" topLeftCell="C115" zoomScale="90" zoomScaleNormal="90" workbookViewId="0">
      <selection activeCell="I123" sqref="I123"/>
    </sheetView>
  </sheetViews>
  <sheetFormatPr defaultRowHeight="15" x14ac:dyDescent="0.25"/>
  <cols>
    <col min="1" max="1" width="5.28515625" bestFit="1" customWidth="1"/>
    <col min="2" max="2" width="25.42578125" bestFit="1" customWidth="1"/>
    <col min="3" max="3" width="11" bestFit="1" customWidth="1"/>
    <col min="4" max="4" width="10.5703125" bestFit="1" customWidth="1"/>
    <col min="5" max="5" width="17" customWidth="1"/>
    <col min="6" max="6" width="18.7109375" customWidth="1"/>
    <col min="7" max="7" width="17.42578125" customWidth="1"/>
    <col min="8" max="8" width="18.7109375" customWidth="1"/>
    <col min="9" max="9" width="17.5703125" customWidth="1"/>
    <col min="10" max="10" width="16.85546875" customWidth="1"/>
    <col min="11" max="11" width="16.42578125" customWidth="1"/>
    <col min="12" max="12" width="14.7109375" customWidth="1"/>
    <col min="13" max="13" width="17" customWidth="1"/>
    <col min="14" max="14" width="21.140625" bestFit="1" customWidth="1"/>
  </cols>
  <sheetData>
    <row r="1" spans="1:14" x14ac:dyDescent="0.25">
      <c r="A1" s="70"/>
      <c r="B1" s="70"/>
      <c r="C1" s="70"/>
      <c r="D1" s="70"/>
      <c r="E1" s="1"/>
      <c r="F1" s="70"/>
      <c r="G1" s="70"/>
      <c r="H1" s="70"/>
      <c r="I1" s="70"/>
      <c r="J1" s="70"/>
      <c r="K1" s="70"/>
      <c r="L1" s="70"/>
      <c r="M1" s="70"/>
      <c r="N1" s="70"/>
    </row>
    <row r="2" spans="1:14" ht="20.25" x14ac:dyDescent="0.3">
      <c r="A2" s="70"/>
      <c r="B2" s="147" t="s">
        <v>1</v>
      </c>
      <c r="C2" s="147"/>
      <c r="D2" s="147"/>
      <c r="E2" s="147"/>
      <c r="F2" s="147"/>
      <c r="G2" s="147"/>
      <c r="H2" s="148"/>
      <c r="I2" s="148"/>
      <c r="J2" s="148"/>
      <c r="K2" s="70"/>
      <c r="L2" s="70"/>
      <c r="M2" s="70"/>
      <c r="N2" s="70"/>
    </row>
    <row r="3" spans="1:14" x14ac:dyDescent="0.25">
      <c r="A3" s="70"/>
      <c r="B3" s="70"/>
      <c r="C3" s="70"/>
      <c r="D3" s="70"/>
      <c r="E3" s="1"/>
      <c r="F3" s="70"/>
      <c r="G3" s="70"/>
      <c r="H3" s="70"/>
      <c r="I3" s="70"/>
      <c r="J3" s="70"/>
      <c r="K3" s="70"/>
      <c r="L3" s="70"/>
      <c r="M3" s="70"/>
      <c r="N3" s="70"/>
    </row>
    <row r="4" spans="1:14" ht="15.75" x14ac:dyDescent="0.25">
      <c r="A4" s="70"/>
      <c r="B4" s="94" t="s">
        <v>2</v>
      </c>
      <c r="C4" s="94"/>
      <c r="D4" s="94"/>
      <c r="E4" s="2"/>
      <c r="F4" s="149" t="s">
        <v>3</v>
      </c>
      <c r="G4" s="149"/>
      <c r="H4" s="70"/>
      <c r="I4" s="70"/>
      <c r="J4" s="70"/>
      <c r="K4" s="70"/>
      <c r="L4" s="70"/>
      <c r="M4" s="70"/>
      <c r="N4" s="70"/>
    </row>
    <row r="5" spans="1:14" x14ac:dyDescent="0.25">
      <c r="A5" s="70"/>
      <c r="B5" s="70"/>
      <c r="C5" s="70"/>
      <c r="D5" s="70"/>
      <c r="E5" s="1"/>
      <c r="F5" s="70"/>
      <c r="G5" s="70"/>
      <c r="H5" s="70"/>
      <c r="I5" s="70"/>
      <c r="J5" s="70"/>
      <c r="K5" s="70"/>
      <c r="L5" s="70"/>
      <c r="M5" s="70"/>
      <c r="N5" s="70"/>
    </row>
    <row r="6" spans="1:14" ht="18" x14ac:dyDescent="0.25">
      <c r="A6" s="3"/>
      <c r="B6" s="149" t="s">
        <v>4</v>
      </c>
      <c r="C6" s="149"/>
      <c r="D6" s="149"/>
      <c r="E6" s="149"/>
      <c r="F6" s="149"/>
      <c r="G6" s="43">
        <v>45962</v>
      </c>
      <c r="H6" s="3"/>
      <c r="I6" s="3"/>
      <c r="J6" s="3"/>
      <c r="K6" s="3"/>
      <c r="L6" s="3"/>
      <c r="M6" s="3"/>
      <c r="N6" s="3"/>
    </row>
    <row r="7" spans="1:14" ht="15.75" x14ac:dyDescent="0.25">
      <c r="A7" s="70"/>
      <c r="B7" s="70"/>
      <c r="C7" s="70"/>
      <c r="D7" s="70"/>
      <c r="E7" s="1"/>
      <c r="F7" s="4"/>
      <c r="G7" s="5"/>
      <c r="H7" s="4"/>
      <c r="I7" s="5"/>
      <c r="J7" s="70"/>
      <c r="K7" s="70"/>
      <c r="L7" s="70"/>
      <c r="M7" s="70"/>
      <c r="N7" s="70"/>
    </row>
    <row r="8" spans="1:14" ht="15.75" thickBot="1" x14ac:dyDescent="0.3">
      <c r="A8" s="70"/>
      <c r="B8" s="70"/>
      <c r="C8" s="70"/>
      <c r="D8" s="70"/>
      <c r="E8" s="1"/>
      <c r="F8" s="70"/>
      <c r="G8" s="70"/>
      <c r="H8" s="70"/>
      <c r="I8" s="70"/>
      <c r="J8" s="70"/>
      <c r="K8" s="70"/>
      <c r="L8" s="70"/>
      <c r="M8" s="70"/>
      <c r="N8" s="70"/>
    </row>
    <row r="9" spans="1:14" ht="16.5" thickBot="1" x14ac:dyDescent="0.3">
      <c r="A9" s="6" t="s">
        <v>5</v>
      </c>
      <c r="B9" s="68" t="s">
        <v>6</v>
      </c>
      <c r="C9" s="7" t="s">
        <v>7</v>
      </c>
      <c r="D9" s="8" t="s">
        <v>8</v>
      </c>
      <c r="E9" s="150" t="s">
        <v>0</v>
      </c>
      <c r="F9" s="44" t="s">
        <v>9</v>
      </c>
      <c r="G9" s="45">
        <v>45955</v>
      </c>
      <c r="H9" s="44" t="s">
        <v>9</v>
      </c>
      <c r="I9" s="45">
        <v>45986</v>
      </c>
      <c r="J9" s="9" t="s">
        <v>10</v>
      </c>
      <c r="K9" s="10" t="s">
        <v>10</v>
      </c>
      <c r="L9" s="152" t="s">
        <v>11</v>
      </c>
      <c r="M9" s="153"/>
      <c r="N9" s="11" t="s">
        <v>12</v>
      </c>
    </row>
    <row r="10" spans="1:14" ht="16.5" thickBot="1" x14ac:dyDescent="0.3">
      <c r="A10" s="12" t="s">
        <v>13</v>
      </c>
      <c r="B10" s="69" t="s">
        <v>14</v>
      </c>
      <c r="C10" s="13"/>
      <c r="D10" s="46"/>
      <c r="E10" s="151"/>
      <c r="F10" s="74" t="s">
        <v>15</v>
      </c>
      <c r="G10" s="75" t="s">
        <v>16</v>
      </c>
      <c r="H10" s="74" t="s">
        <v>15</v>
      </c>
      <c r="I10" s="75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75" x14ac:dyDescent="0.25">
      <c r="A11" s="17">
        <v>1</v>
      </c>
      <c r="B11" s="67"/>
      <c r="C11" s="47"/>
      <c r="D11" s="83" t="s">
        <v>227</v>
      </c>
      <c r="E11" s="78" t="s">
        <v>22</v>
      </c>
      <c r="F11" s="125">
        <v>8463</v>
      </c>
      <c r="G11" s="126">
        <v>3441</v>
      </c>
      <c r="H11" s="125">
        <v>8463</v>
      </c>
      <c r="I11" s="126">
        <v>3441</v>
      </c>
      <c r="J11" s="18">
        <f t="shared" ref="J11:J42" si="0">H11-F11</f>
        <v>0</v>
      </c>
      <c r="K11" s="19">
        <f t="shared" ref="K11:K42" si="1">I11-G11</f>
        <v>0</v>
      </c>
      <c r="L11" s="71">
        <f>J11*G119</f>
        <v>0</v>
      </c>
      <c r="M11" s="72">
        <f>K11*G120</f>
        <v>0</v>
      </c>
      <c r="N11" s="20">
        <f t="shared" ref="N11:N76" si="2">L11+M11</f>
        <v>0</v>
      </c>
    </row>
    <row r="12" spans="1:14" ht="15.75" x14ac:dyDescent="0.25">
      <c r="A12" s="17">
        <v>2</v>
      </c>
      <c r="B12" s="21"/>
      <c r="C12" s="31"/>
      <c r="D12" s="84" t="s">
        <v>129</v>
      </c>
      <c r="E12" s="78" t="s">
        <v>23</v>
      </c>
      <c r="F12" s="127">
        <v>1039</v>
      </c>
      <c r="G12" s="128">
        <v>716</v>
      </c>
      <c r="H12" s="127">
        <v>1045</v>
      </c>
      <c r="I12" s="128">
        <v>717</v>
      </c>
      <c r="J12" s="22">
        <f t="shared" si="0"/>
        <v>6</v>
      </c>
      <c r="K12" s="23">
        <f t="shared" si="1"/>
        <v>1</v>
      </c>
      <c r="L12" s="24">
        <f>J12*G119</f>
        <v>49.5</v>
      </c>
      <c r="M12" s="25">
        <f>K12*G120</f>
        <v>8.25</v>
      </c>
      <c r="N12" s="26">
        <f t="shared" si="2"/>
        <v>57.75</v>
      </c>
    </row>
    <row r="13" spans="1:14" ht="15.75" x14ac:dyDescent="0.25">
      <c r="A13" s="17">
        <v>3</v>
      </c>
      <c r="B13" s="27"/>
      <c r="C13" s="31"/>
      <c r="D13" s="84" t="s">
        <v>130</v>
      </c>
      <c r="E13" s="78" t="s">
        <v>24</v>
      </c>
      <c r="F13" s="127">
        <v>23912</v>
      </c>
      <c r="G13" s="128">
        <v>9735</v>
      </c>
      <c r="H13" s="127">
        <v>24269</v>
      </c>
      <c r="I13" s="128">
        <v>9871</v>
      </c>
      <c r="J13" s="22">
        <f t="shared" si="0"/>
        <v>357</v>
      </c>
      <c r="K13" s="23">
        <f t="shared" si="1"/>
        <v>136</v>
      </c>
      <c r="L13" s="24">
        <f>J13*G119</f>
        <v>2945.25</v>
      </c>
      <c r="M13" s="25">
        <f>K13*G120</f>
        <v>1122</v>
      </c>
      <c r="N13" s="26">
        <f t="shared" si="2"/>
        <v>4067.25</v>
      </c>
    </row>
    <row r="14" spans="1:14" ht="15.75" x14ac:dyDescent="0.25">
      <c r="A14" s="17">
        <v>4</v>
      </c>
      <c r="B14" s="27"/>
      <c r="C14" s="31"/>
      <c r="D14" s="84" t="s">
        <v>131</v>
      </c>
      <c r="E14" s="78" t="s">
        <v>25</v>
      </c>
      <c r="F14" s="127">
        <v>32397</v>
      </c>
      <c r="G14" s="128">
        <v>10511</v>
      </c>
      <c r="H14" s="127">
        <v>32397</v>
      </c>
      <c r="I14" s="128">
        <v>10511</v>
      </c>
      <c r="J14" s="22">
        <f t="shared" si="0"/>
        <v>0</v>
      </c>
      <c r="K14" s="23">
        <f t="shared" si="1"/>
        <v>0</v>
      </c>
      <c r="L14" s="24">
        <f>J14*G119</f>
        <v>0</v>
      </c>
      <c r="M14" s="25">
        <f>K14*G120</f>
        <v>0</v>
      </c>
      <c r="N14" s="26">
        <f t="shared" si="2"/>
        <v>0</v>
      </c>
    </row>
    <row r="15" spans="1:14" ht="15.75" x14ac:dyDescent="0.25">
      <c r="A15" s="17">
        <v>5</v>
      </c>
      <c r="B15" s="27"/>
      <c r="C15" s="31"/>
      <c r="D15" s="84" t="s">
        <v>132</v>
      </c>
      <c r="E15" s="78" t="s">
        <v>26</v>
      </c>
      <c r="F15" s="127">
        <v>26940</v>
      </c>
      <c r="G15" s="128">
        <v>10603</v>
      </c>
      <c r="H15" s="127">
        <v>26940</v>
      </c>
      <c r="I15" s="128">
        <v>10603</v>
      </c>
      <c r="J15" s="22">
        <f t="shared" si="0"/>
        <v>0</v>
      </c>
      <c r="K15" s="23">
        <f t="shared" si="1"/>
        <v>0</v>
      </c>
      <c r="L15" s="24">
        <f>J15*G119</f>
        <v>0</v>
      </c>
      <c r="M15" s="25">
        <f>K15*G120</f>
        <v>0</v>
      </c>
      <c r="N15" s="26">
        <f t="shared" si="2"/>
        <v>0</v>
      </c>
    </row>
    <row r="16" spans="1:14" ht="15.75" x14ac:dyDescent="0.25">
      <c r="A16" s="17">
        <v>6</v>
      </c>
      <c r="B16" s="27"/>
      <c r="C16" s="31"/>
      <c r="D16" s="84" t="s">
        <v>133</v>
      </c>
      <c r="E16" s="78" t="s">
        <v>27</v>
      </c>
      <c r="F16" s="127">
        <v>15682</v>
      </c>
      <c r="G16" s="128">
        <v>4927</v>
      </c>
      <c r="H16" s="127">
        <v>15682</v>
      </c>
      <c r="I16" s="128">
        <v>4927</v>
      </c>
      <c r="J16" s="22">
        <f t="shared" si="0"/>
        <v>0</v>
      </c>
      <c r="K16" s="23">
        <f t="shared" si="1"/>
        <v>0</v>
      </c>
      <c r="L16" s="24">
        <f>J16*G119</f>
        <v>0</v>
      </c>
      <c r="M16" s="25">
        <f>K16*G120</f>
        <v>0</v>
      </c>
      <c r="N16" s="26">
        <f t="shared" si="2"/>
        <v>0</v>
      </c>
    </row>
    <row r="17" spans="1:14" ht="15.75" x14ac:dyDescent="0.25">
      <c r="A17" s="17">
        <v>7</v>
      </c>
      <c r="B17" s="27"/>
      <c r="C17" s="31"/>
      <c r="D17" s="84" t="s">
        <v>134</v>
      </c>
      <c r="E17" s="78" t="s">
        <v>28</v>
      </c>
      <c r="F17" s="127">
        <v>15313</v>
      </c>
      <c r="G17" s="128">
        <v>4260</v>
      </c>
      <c r="H17" s="127">
        <v>15313</v>
      </c>
      <c r="I17" s="128">
        <v>4260</v>
      </c>
      <c r="J17" s="22">
        <f t="shared" si="0"/>
        <v>0</v>
      </c>
      <c r="K17" s="23">
        <f t="shared" si="1"/>
        <v>0</v>
      </c>
      <c r="L17" s="24">
        <f>J17*G119</f>
        <v>0</v>
      </c>
      <c r="M17" s="25">
        <f>K17*G120</f>
        <v>0</v>
      </c>
      <c r="N17" s="26">
        <f t="shared" si="2"/>
        <v>0</v>
      </c>
    </row>
    <row r="18" spans="1:14" ht="15.75" x14ac:dyDescent="0.25">
      <c r="A18" s="17">
        <v>8</v>
      </c>
      <c r="B18" s="27"/>
      <c r="C18" s="31"/>
      <c r="D18" s="84" t="s">
        <v>135</v>
      </c>
      <c r="E18" s="78" t="s">
        <v>29</v>
      </c>
      <c r="F18" s="127">
        <v>6758</v>
      </c>
      <c r="G18" s="128">
        <v>2572</v>
      </c>
      <c r="H18" s="127">
        <v>6758</v>
      </c>
      <c r="I18" s="128">
        <v>2572</v>
      </c>
      <c r="J18" s="22">
        <f t="shared" si="0"/>
        <v>0</v>
      </c>
      <c r="K18" s="23">
        <f t="shared" si="1"/>
        <v>0</v>
      </c>
      <c r="L18" s="24">
        <f>J18*G119</f>
        <v>0</v>
      </c>
      <c r="M18" s="25">
        <f>K18*G120</f>
        <v>0</v>
      </c>
      <c r="N18" s="26">
        <f t="shared" si="2"/>
        <v>0</v>
      </c>
    </row>
    <row r="19" spans="1:14" ht="15.75" x14ac:dyDescent="0.25">
      <c r="A19" s="17">
        <v>9</v>
      </c>
      <c r="B19" s="27"/>
      <c r="C19" s="31"/>
      <c r="D19" s="84" t="s">
        <v>136</v>
      </c>
      <c r="E19" s="78" t="s">
        <v>30</v>
      </c>
      <c r="F19" s="127">
        <v>591</v>
      </c>
      <c r="G19" s="128">
        <v>307</v>
      </c>
      <c r="H19" s="127">
        <v>591</v>
      </c>
      <c r="I19" s="128">
        <v>307</v>
      </c>
      <c r="J19" s="22">
        <f t="shared" si="0"/>
        <v>0</v>
      </c>
      <c r="K19" s="23">
        <f t="shared" si="1"/>
        <v>0</v>
      </c>
      <c r="L19" s="24">
        <f>J19*G119</f>
        <v>0</v>
      </c>
      <c r="M19" s="25">
        <f>K19*G120</f>
        <v>0</v>
      </c>
      <c r="N19" s="26">
        <f t="shared" si="2"/>
        <v>0</v>
      </c>
    </row>
    <row r="20" spans="1:14" ht="15.75" x14ac:dyDescent="0.25">
      <c r="A20" s="17">
        <v>10</v>
      </c>
      <c r="B20" s="27"/>
      <c r="C20" s="31"/>
      <c r="D20" s="84" t="s">
        <v>137</v>
      </c>
      <c r="E20" s="78" t="s">
        <v>31</v>
      </c>
      <c r="F20" s="127">
        <v>12051</v>
      </c>
      <c r="G20" s="128">
        <v>4032</v>
      </c>
      <c r="H20" s="127">
        <v>12096</v>
      </c>
      <c r="I20" s="128">
        <v>4047</v>
      </c>
      <c r="J20" s="22">
        <f t="shared" si="0"/>
        <v>45</v>
      </c>
      <c r="K20" s="23">
        <f t="shared" si="1"/>
        <v>15</v>
      </c>
      <c r="L20" s="24">
        <f>J20*G119</f>
        <v>371.25</v>
      </c>
      <c r="M20" s="25">
        <f>K20*G120</f>
        <v>123.75</v>
      </c>
      <c r="N20" s="26">
        <f t="shared" si="2"/>
        <v>495</v>
      </c>
    </row>
    <row r="21" spans="1:14" ht="15.75" x14ac:dyDescent="0.25">
      <c r="A21" s="17">
        <v>11</v>
      </c>
      <c r="B21" s="27"/>
      <c r="C21" s="31"/>
      <c r="D21" s="84" t="s">
        <v>219</v>
      </c>
      <c r="E21" s="78" t="s">
        <v>32</v>
      </c>
      <c r="F21" s="127">
        <v>5887</v>
      </c>
      <c r="G21" s="128">
        <v>1514</v>
      </c>
      <c r="H21" s="127">
        <v>5941</v>
      </c>
      <c r="I21" s="128">
        <v>1520</v>
      </c>
      <c r="J21" s="22">
        <f t="shared" si="0"/>
        <v>54</v>
      </c>
      <c r="K21" s="23">
        <f t="shared" si="1"/>
        <v>6</v>
      </c>
      <c r="L21" s="24">
        <f>J21*G119</f>
        <v>445.5</v>
      </c>
      <c r="M21" s="25">
        <f>K21*G120</f>
        <v>49.5</v>
      </c>
      <c r="N21" s="26">
        <f t="shared" si="2"/>
        <v>495</v>
      </c>
    </row>
    <row r="22" spans="1:14" ht="15.75" x14ac:dyDescent="0.25">
      <c r="A22" s="17">
        <v>12</v>
      </c>
      <c r="B22" s="27"/>
      <c r="C22" s="31"/>
      <c r="D22" s="84" t="s">
        <v>138</v>
      </c>
      <c r="E22" s="78" t="s">
        <v>33</v>
      </c>
      <c r="F22" s="127">
        <v>14315</v>
      </c>
      <c r="G22" s="128">
        <v>8568</v>
      </c>
      <c r="H22" s="127">
        <v>14329</v>
      </c>
      <c r="I22" s="128">
        <v>8568</v>
      </c>
      <c r="J22" s="22">
        <f t="shared" si="0"/>
        <v>14</v>
      </c>
      <c r="K22" s="23">
        <f t="shared" si="1"/>
        <v>0</v>
      </c>
      <c r="L22" s="24">
        <f>J22*G119</f>
        <v>115.5</v>
      </c>
      <c r="M22" s="25">
        <f>K22*G120</f>
        <v>0</v>
      </c>
      <c r="N22" s="26">
        <f t="shared" si="2"/>
        <v>115.5</v>
      </c>
    </row>
    <row r="23" spans="1:14" ht="15.75" x14ac:dyDescent="0.25">
      <c r="A23" s="17">
        <v>13</v>
      </c>
      <c r="B23" s="27"/>
      <c r="C23" s="31"/>
      <c r="D23" s="84" t="s">
        <v>220</v>
      </c>
      <c r="E23" s="78" t="s">
        <v>34</v>
      </c>
      <c r="F23" s="127">
        <v>1445</v>
      </c>
      <c r="G23" s="128">
        <v>1278</v>
      </c>
      <c r="H23" s="127">
        <v>1445</v>
      </c>
      <c r="I23" s="128">
        <v>1278</v>
      </c>
      <c r="J23" s="22">
        <f t="shared" si="0"/>
        <v>0</v>
      </c>
      <c r="K23" s="23">
        <f t="shared" si="1"/>
        <v>0</v>
      </c>
      <c r="L23" s="24">
        <f>J23*G119</f>
        <v>0</v>
      </c>
      <c r="M23" s="25">
        <f>K23*G120</f>
        <v>0</v>
      </c>
      <c r="N23" s="26">
        <f t="shared" si="2"/>
        <v>0</v>
      </c>
    </row>
    <row r="24" spans="1:14" ht="15.75" x14ac:dyDescent="0.25">
      <c r="A24" s="17">
        <v>14</v>
      </c>
      <c r="B24" s="27"/>
      <c r="C24" s="31"/>
      <c r="D24" s="84" t="s">
        <v>139</v>
      </c>
      <c r="E24" s="78" t="s">
        <v>35</v>
      </c>
      <c r="F24" s="127">
        <v>11316</v>
      </c>
      <c r="G24" s="128">
        <v>2779</v>
      </c>
      <c r="H24" s="127">
        <v>11377</v>
      </c>
      <c r="I24" s="128">
        <v>2806</v>
      </c>
      <c r="J24" s="22">
        <f t="shared" si="0"/>
        <v>61</v>
      </c>
      <c r="K24" s="23">
        <f t="shared" si="1"/>
        <v>27</v>
      </c>
      <c r="L24" s="24">
        <f>J24*G119</f>
        <v>503.25</v>
      </c>
      <c r="M24" s="25">
        <f>K24*G120</f>
        <v>222.75</v>
      </c>
      <c r="N24" s="26">
        <f t="shared" si="2"/>
        <v>726</v>
      </c>
    </row>
    <row r="25" spans="1:14" ht="15.75" x14ac:dyDescent="0.25">
      <c r="A25" s="17">
        <v>15</v>
      </c>
      <c r="B25" s="27"/>
      <c r="C25" s="31"/>
      <c r="D25" s="84" t="s">
        <v>140</v>
      </c>
      <c r="E25" s="78" t="s">
        <v>36</v>
      </c>
      <c r="F25" s="127">
        <v>19582</v>
      </c>
      <c r="G25" s="128">
        <v>4706</v>
      </c>
      <c r="H25" s="127">
        <v>19726</v>
      </c>
      <c r="I25" s="128">
        <v>4753</v>
      </c>
      <c r="J25" s="22">
        <f t="shared" si="0"/>
        <v>144</v>
      </c>
      <c r="K25" s="23">
        <f t="shared" si="1"/>
        <v>47</v>
      </c>
      <c r="L25" s="24">
        <f>J25*G119</f>
        <v>1188</v>
      </c>
      <c r="M25" s="25">
        <f>K25*G120</f>
        <v>387.75</v>
      </c>
      <c r="N25" s="26">
        <f t="shared" si="2"/>
        <v>1575.75</v>
      </c>
    </row>
    <row r="26" spans="1:14" ht="15.75" x14ac:dyDescent="0.25">
      <c r="A26" s="17">
        <v>16</v>
      </c>
      <c r="B26" s="27"/>
      <c r="C26" s="31"/>
      <c r="D26" s="84" t="s">
        <v>141</v>
      </c>
      <c r="E26" s="78" t="s">
        <v>37</v>
      </c>
      <c r="F26" s="127">
        <v>8340</v>
      </c>
      <c r="G26" s="128">
        <v>2470</v>
      </c>
      <c r="H26" s="127">
        <v>8340</v>
      </c>
      <c r="I26" s="128">
        <v>2470</v>
      </c>
      <c r="J26" s="22">
        <f t="shared" si="0"/>
        <v>0</v>
      </c>
      <c r="K26" s="23">
        <f t="shared" si="1"/>
        <v>0</v>
      </c>
      <c r="L26" s="24">
        <f>J26*G119</f>
        <v>0</v>
      </c>
      <c r="M26" s="25">
        <f>K26*G120</f>
        <v>0</v>
      </c>
      <c r="N26" s="26">
        <f t="shared" si="2"/>
        <v>0</v>
      </c>
    </row>
    <row r="27" spans="1:14" ht="15.75" x14ac:dyDescent="0.25">
      <c r="A27" s="17">
        <v>17</v>
      </c>
      <c r="B27" s="27"/>
      <c r="C27" s="31"/>
      <c r="D27" s="84" t="s">
        <v>142</v>
      </c>
      <c r="E27" s="78" t="s">
        <v>38</v>
      </c>
      <c r="F27" s="127">
        <v>84251</v>
      </c>
      <c r="G27" s="128">
        <v>24279</v>
      </c>
      <c r="H27" s="127">
        <v>84840</v>
      </c>
      <c r="I27" s="128">
        <v>24445</v>
      </c>
      <c r="J27" s="22">
        <f t="shared" si="0"/>
        <v>589</v>
      </c>
      <c r="K27" s="23">
        <f t="shared" si="1"/>
        <v>166</v>
      </c>
      <c r="L27" s="24">
        <f>J27*G119</f>
        <v>4859.25</v>
      </c>
      <c r="M27" s="25">
        <f>K27*G120</f>
        <v>1369.5</v>
      </c>
      <c r="N27" s="26">
        <f t="shared" si="2"/>
        <v>6228.75</v>
      </c>
    </row>
    <row r="28" spans="1:14" ht="15.75" x14ac:dyDescent="0.25">
      <c r="A28" s="17">
        <v>18</v>
      </c>
      <c r="B28" s="27"/>
      <c r="C28" s="31"/>
      <c r="D28" s="84" t="s">
        <v>143</v>
      </c>
      <c r="E28" s="78" t="s">
        <v>39</v>
      </c>
      <c r="F28" s="127">
        <v>24494</v>
      </c>
      <c r="G28" s="128">
        <v>7360</v>
      </c>
      <c r="H28" s="127">
        <v>24691</v>
      </c>
      <c r="I28" s="128">
        <v>7360</v>
      </c>
      <c r="J28" s="22">
        <f t="shared" si="0"/>
        <v>197</v>
      </c>
      <c r="K28" s="23">
        <f t="shared" si="1"/>
        <v>0</v>
      </c>
      <c r="L28" s="24">
        <f>J28*G119</f>
        <v>1625.25</v>
      </c>
      <c r="M28" s="25">
        <f>K28*G120</f>
        <v>0</v>
      </c>
      <c r="N28" s="26">
        <f t="shared" si="2"/>
        <v>1625.25</v>
      </c>
    </row>
    <row r="29" spans="1:14" ht="15.75" x14ac:dyDescent="0.25">
      <c r="A29" s="17">
        <v>19</v>
      </c>
      <c r="B29" s="27"/>
      <c r="C29" s="31"/>
      <c r="D29" s="84" t="s">
        <v>144</v>
      </c>
      <c r="E29" s="78" t="s">
        <v>40</v>
      </c>
      <c r="F29" s="127">
        <v>449</v>
      </c>
      <c r="G29" s="128">
        <v>87</v>
      </c>
      <c r="H29" s="127">
        <v>449</v>
      </c>
      <c r="I29" s="128">
        <v>87</v>
      </c>
      <c r="J29" s="22">
        <f t="shared" si="0"/>
        <v>0</v>
      </c>
      <c r="K29" s="23">
        <f t="shared" si="1"/>
        <v>0</v>
      </c>
      <c r="L29" s="24">
        <f>J29*G119</f>
        <v>0</v>
      </c>
      <c r="M29" s="25">
        <f>K29*G120</f>
        <v>0</v>
      </c>
      <c r="N29" s="26">
        <f t="shared" si="2"/>
        <v>0</v>
      </c>
    </row>
    <row r="30" spans="1:14" ht="15.75" x14ac:dyDescent="0.25">
      <c r="A30" s="17">
        <v>20</v>
      </c>
      <c r="B30" s="27"/>
      <c r="C30" s="31"/>
      <c r="D30" s="84" t="s">
        <v>145</v>
      </c>
      <c r="E30" s="78" t="s">
        <v>41</v>
      </c>
      <c r="F30" s="127">
        <v>7371</v>
      </c>
      <c r="G30" s="128">
        <v>2469</v>
      </c>
      <c r="H30" s="127">
        <v>7371</v>
      </c>
      <c r="I30" s="128">
        <v>2469</v>
      </c>
      <c r="J30" s="22">
        <f t="shared" si="0"/>
        <v>0</v>
      </c>
      <c r="K30" s="23">
        <f t="shared" si="1"/>
        <v>0</v>
      </c>
      <c r="L30" s="24">
        <f>J30*G119</f>
        <v>0</v>
      </c>
      <c r="M30" s="25">
        <f>K30*G120</f>
        <v>0</v>
      </c>
      <c r="N30" s="26">
        <f t="shared" si="2"/>
        <v>0</v>
      </c>
    </row>
    <row r="31" spans="1:14" ht="15.75" x14ac:dyDescent="0.25">
      <c r="A31" s="17">
        <v>21</v>
      </c>
      <c r="B31" s="27"/>
      <c r="C31" s="31"/>
      <c r="D31" s="84" t="s">
        <v>146</v>
      </c>
      <c r="E31" s="78" t="s">
        <v>42</v>
      </c>
      <c r="F31" s="127">
        <v>2991</v>
      </c>
      <c r="G31" s="128">
        <v>631</v>
      </c>
      <c r="H31" s="127">
        <v>2991</v>
      </c>
      <c r="I31" s="128">
        <v>631</v>
      </c>
      <c r="J31" s="22">
        <f t="shared" si="0"/>
        <v>0</v>
      </c>
      <c r="K31" s="23">
        <f t="shared" si="1"/>
        <v>0</v>
      </c>
      <c r="L31" s="24">
        <f>J31*G119</f>
        <v>0</v>
      </c>
      <c r="M31" s="25">
        <f>K31*G120</f>
        <v>0</v>
      </c>
      <c r="N31" s="26">
        <f t="shared" si="2"/>
        <v>0</v>
      </c>
    </row>
    <row r="32" spans="1:14" ht="15.75" x14ac:dyDescent="0.25">
      <c r="A32" s="17">
        <v>22</v>
      </c>
      <c r="B32" s="27"/>
      <c r="C32" s="31"/>
      <c r="D32" s="84" t="s">
        <v>147</v>
      </c>
      <c r="E32" s="78" t="s">
        <v>43</v>
      </c>
      <c r="F32" s="127">
        <v>2145</v>
      </c>
      <c r="G32" s="128">
        <v>629</v>
      </c>
      <c r="H32" s="127">
        <v>2145</v>
      </c>
      <c r="I32" s="128">
        <v>629</v>
      </c>
      <c r="J32" s="22">
        <f t="shared" si="0"/>
        <v>0</v>
      </c>
      <c r="K32" s="23">
        <f t="shared" si="1"/>
        <v>0</v>
      </c>
      <c r="L32" s="24">
        <f>J32*G119</f>
        <v>0</v>
      </c>
      <c r="M32" s="25">
        <f>K32*G120</f>
        <v>0</v>
      </c>
      <c r="N32" s="26">
        <f t="shared" si="2"/>
        <v>0</v>
      </c>
    </row>
    <row r="33" spans="1:14" s="104" customFormat="1" ht="15.75" x14ac:dyDescent="0.25">
      <c r="A33" s="95">
        <v>23</v>
      </c>
      <c r="B33" s="96"/>
      <c r="C33" s="97"/>
      <c r="D33" s="84" t="s">
        <v>148</v>
      </c>
      <c r="E33" s="98" t="s">
        <v>44</v>
      </c>
      <c r="F33" s="114">
        <v>24012</v>
      </c>
      <c r="G33" s="115">
        <v>15241</v>
      </c>
      <c r="H33" s="114">
        <v>24206</v>
      </c>
      <c r="I33" s="115">
        <v>15338</v>
      </c>
      <c r="J33" s="99">
        <f t="shared" si="0"/>
        <v>194</v>
      </c>
      <c r="K33" s="100">
        <f t="shared" si="1"/>
        <v>97</v>
      </c>
      <c r="L33" s="101">
        <f>J33*G119</f>
        <v>1600.5</v>
      </c>
      <c r="M33" s="102">
        <f>K33*G120</f>
        <v>800.25</v>
      </c>
      <c r="N33" s="103">
        <f t="shared" si="2"/>
        <v>2400.75</v>
      </c>
    </row>
    <row r="34" spans="1:14" s="104" customFormat="1" ht="15.75" x14ac:dyDescent="0.25">
      <c r="A34" s="95">
        <v>24</v>
      </c>
      <c r="B34" s="96"/>
      <c r="C34" s="97"/>
      <c r="D34" s="84" t="s">
        <v>149</v>
      </c>
      <c r="E34" s="98" t="s">
        <v>45</v>
      </c>
      <c r="F34" s="116">
        <v>722</v>
      </c>
      <c r="G34" s="117">
        <v>147</v>
      </c>
      <c r="H34" s="116">
        <v>722</v>
      </c>
      <c r="I34" s="117">
        <v>147</v>
      </c>
      <c r="J34" s="99">
        <f t="shared" si="0"/>
        <v>0</v>
      </c>
      <c r="K34" s="100">
        <f t="shared" si="1"/>
        <v>0</v>
      </c>
      <c r="L34" s="101">
        <f>J34*G119</f>
        <v>0</v>
      </c>
      <c r="M34" s="102">
        <f>K34*G120</f>
        <v>0</v>
      </c>
      <c r="N34" s="103">
        <f t="shared" si="2"/>
        <v>0</v>
      </c>
    </row>
    <row r="35" spans="1:14" ht="15.75" x14ac:dyDescent="0.25">
      <c r="A35" s="17">
        <v>25</v>
      </c>
      <c r="B35" s="27"/>
      <c r="C35" s="31"/>
      <c r="D35" s="84" t="s">
        <v>150</v>
      </c>
      <c r="E35" s="78" t="s">
        <v>46</v>
      </c>
      <c r="F35" s="116">
        <v>0</v>
      </c>
      <c r="G35" s="117">
        <v>0</v>
      </c>
      <c r="H35" s="116">
        <v>0</v>
      </c>
      <c r="I35" s="117">
        <v>0</v>
      </c>
      <c r="J35" s="22">
        <f t="shared" si="0"/>
        <v>0</v>
      </c>
      <c r="K35" s="23">
        <f t="shared" si="1"/>
        <v>0</v>
      </c>
      <c r="L35" s="24">
        <f>J35*G119</f>
        <v>0</v>
      </c>
      <c r="M35" s="25">
        <f>K35*G120</f>
        <v>0</v>
      </c>
      <c r="N35" s="26">
        <f t="shared" si="2"/>
        <v>0</v>
      </c>
    </row>
    <row r="36" spans="1:14" s="104" customFormat="1" ht="15.75" x14ac:dyDescent="0.25">
      <c r="A36" s="95">
        <v>26</v>
      </c>
      <c r="B36" s="96"/>
      <c r="C36" s="97"/>
      <c r="D36" s="84" t="s">
        <v>151</v>
      </c>
      <c r="E36" s="98" t="s">
        <v>126</v>
      </c>
      <c r="F36" s="114">
        <v>424.13900000000001</v>
      </c>
      <c r="G36" s="115">
        <v>97.475999999999999</v>
      </c>
      <c r="H36" s="114">
        <v>424.13900000000001</v>
      </c>
      <c r="I36" s="115">
        <v>97.475999999999999</v>
      </c>
      <c r="J36" s="99">
        <f t="shared" si="0"/>
        <v>0</v>
      </c>
      <c r="K36" s="100">
        <f t="shared" si="1"/>
        <v>0</v>
      </c>
      <c r="L36" s="101">
        <f>J36*G119</f>
        <v>0</v>
      </c>
      <c r="M36" s="102">
        <f>K36*G120</f>
        <v>0</v>
      </c>
      <c r="N36" s="103">
        <f t="shared" si="2"/>
        <v>0</v>
      </c>
    </row>
    <row r="37" spans="1:14" ht="15.75" x14ac:dyDescent="0.25">
      <c r="A37" s="17">
        <v>27</v>
      </c>
      <c r="B37" s="27"/>
      <c r="C37" s="31"/>
      <c r="D37" s="84" t="s">
        <v>152</v>
      </c>
      <c r="E37" s="78" t="s">
        <v>47</v>
      </c>
      <c r="F37" s="114">
        <v>2.1739999999999999</v>
      </c>
      <c r="G37" s="115">
        <v>1.345</v>
      </c>
      <c r="H37" s="114">
        <v>2.1739999999999999</v>
      </c>
      <c r="I37" s="115">
        <v>1.345</v>
      </c>
      <c r="J37" s="22">
        <f t="shared" si="0"/>
        <v>0</v>
      </c>
      <c r="K37" s="23">
        <f t="shared" si="1"/>
        <v>0</v>
      </c>
      <c r="L37" s="24">
        <f>J37*G119</f>
        <v>0</v>
      </c>
      <c r="M37" s="25">
        <f>K37*G120</f>
        <v>0</v>
      </c>
      <c r="N37" s="26">
        <f t="shared" si="2"/>
        <v>0</v>
      </c>
    </row>
    <row r="38" spans="1:14" ht="15.75" x14ac:dyDescent="0.25">
      <c r="A38" s="17">
        <v>28</v>
      </c>
      <c r="B38" s="27"/>
      <c r="C38" s="31"/>
      <c r="D38" s="84" t="s">
        <v>153</v>
      </c>
      <c r="E38" s="78" t="s">
        <v>48</v>
      </c>
      <c r="F38" s="116">
        <v>2642</v>
      </c>
      <c r="G38" s="117">
        <v>729</v>
      </c>
      <c r="H38" s="116">
        <v>2642</v>
      </c>
      <c r="I38" s="117">
        <v>729</v>
      </c>
      <c r="J38" s="22">
        <f t="shared" si="0"/>
        <v>0</v>
      </c>
      <c r="K38" s="23">
        <f t="shared" si="1"/>
        <v>0</v>
      </c>
      <c r="L38" s="24">
        <f>J38*G119</f>
        <v>0</v>
      </c>
      <c r="M38" s="25">
        <f>K38*G120</f>
        <v>0</v>
      </c>
      <c r="N38" s="26">
        <f t="shared" si="2"/>
        <v>0</v>
      </c>
    </row>
    <row r="39" spans="1:14" ht="15.75" x14ac:dyDescent="0.25">
      <c r="A39" s="17">
        <v>29</v>
      </c>
      <c r="B39" s="27"/>
      <c r="C39" s="31"/>
      <c r="D39" s="84" t="s">
        <v>154</v>
      </c>
      <c r="E39" s="78" t="s">
        <v>49</v>
      </c>
      <c r="F39" s="116">
        <v>778</v>
      </c>
      <c r="G39" s="117">
        <v>284</v>
      </c>
      <c r="H39" s="116">
        <v>778</v>
      </c>
      <c r="I39" s="117">
        <v>284</v>
      </c>
      <c r="J39" s="22">
        <f t="shared" si="0"/>
        <v>0</v>
      </c>
      <c r="K39" s="23">
        <f t="shared" si="1"/>
        <v>0</v>
      </c>
      <c r="L39" s="24">
        <f>J39*G119</f>
        <v>0</v>
      </c>
      <c r="M39" s="25">
        <f>K39*G120</f>
        <v>0</v>
      </c>
      <c r="N39" s="26">
        <f t="shared" si="2"/>
        <v>0</v>
      </c>
    </row>
    <row r="40" spans="1:14" ht="15.75" x14ac:dyDescent="0.25">
      <c r="A40" s="17">
        <v>30</v>
      </c>
      <c r="B40" s="27"/>
      <c r="C40" s="31"/>
      <c r="D40" s="84" t="s">
        <v>155</v>
      </c>
      <c r="E40" s="78" t="s">
        <v>50</v>
      </c>
      <c r="F40" s="116">
        <v>14582</v>
      </c>
      <c r="G40" s="117">
        <v>6241</v>
      </c>
      <c r="H40" s="116">
        <v>14582</v>
      </c>
      <c r="I40" s="117">
        <v>6241</v>
      </c>
      <c r="J40" s="22">
        <f t="shared" si="0"/>
        <v>0</v>
      </c>
      <c r="K40" s="23">
        <f t="shared" si="1"/>
        <v>0</v>
      </c>
      <c r="L40" s="24">
        <f>J40*G119</f>
        <v>0</v>
      </c>
      <c r="M40" s="25">
        <f>K40*G120</f>
        <v>0</v>
      </c>
      <c r="N40" s="26">
        <f t="shared" si="2"/>
        <v>0</v>
      </c>
    </row>
    <row r="41" spans="1:14" ht="15.75" x14ac:dyDescent="0.25">
      <c r="A41" s="17">
        <v>31</v>
      </c>
      <c r="B41" s="27"/>
      <c r="C41" s="31"/>
      <c r="D41" s="84" t="s">
        <v>156</v>
      </c>
      <c r="E41" s="78" t="s">
        <v>51</v>
      </c>
      <c r="F41" s="114">
        <v>943</v>
      </c>
      <c r="G41" s="115">
        <v>196</v>
      </c>
      <c r="H41" s="114">
        <v>972</v>
      </c>
      <c r="I41" s="115">
        <v>212</v>
      </c>
      <c r="J41" s="22">
        <f t="shared" si="0"/>
        <v>29</v>
      </c>
      <c r="K41" s="23">
        <f t="shared" si="1"/>
        <v>16</v>
      </c>
      <c r="L41" s="24">
        <f>J41*G119</f>
        <v>239.25</v>
      </c>
      <c r="M41" s="25">
        <f>K41*G120</f>
        <v>132</v>
      </c>
      <c r="N41" s="26">
        <f t="shared" si="2"/>
        <v>371.25</v>
      </c>
    </row>
    <row r="42" spans="1:14" ht="15.75" x14ac:dyDescent="0.25">
      <c r="A42" s="17">
        <v>32</v>
      </c>
      <c r="B42" s="27"/>
      <c r="C42" s="31"/>
      <c r="D42" s="84" t="s">
        <v>157</v>
      </c>
      <c r="E42" s="78" t="s">
        <v>52</v>
      </c>
      <c r="F42" s="116">
        <v>2810</v>
      </c>
      <c r="G42" s="117">
        <v>1910</v>
      </c>
      <c r="H42" s="116">
        <v>2810</v>
      </c>
      <c r="I42" s="117">
        <v>1910</v>
      </c>
      <c r="J42" s="22">
        <f t="shared" si="0"/>
        <v>0</v>
      </c>
      <c r="K42" s="23">
        <f t="shared" si="1"/>
        <v>0</v>
      </c>
      <c r="L42" s="24">
        <f>J42*G119</f>
        <v>0</v>
      </c>
      <c r="M42" s="25">
        <f>K42*G120</f>
        <v>0</v>
      </c>
      <c r="N42" s="26">
        <f t="shared" si="2"/>
        <v>0</v>
      </c>
    </row>
    <row r="43" spans="1:14" ht="15.75" x14ac:dyDescent="0.25">
      <c r="A43" s="17">
        <v>33</v>
      </c>
      <c r="B43" s="27"/>
      <c r="C43" s="31"/>
      <c r="D43" s="84" t="s">
        <v>158</v>
      </c>
      <c r="E43" s="78" t="s">
        <v>53</v>
      </c>
      <c r="F43" s="116">
        <v>41271</v>
      </c>
      <c r="G43" s="117">
        <v>20634</v>
      </c>
      <c r="H43" s="116">
        <v>42226</v>
      </c>
      <c r="I43" s="117">
        <v>21065</v>
      </c>
      <c r="J43" s="22">
        <f t="shared" ref="J43:J74" si="3">H43-F43</f>
        <v>955</v>
      </c>
      <c r="K43" s="23">
        <f t="shared" ref="K43:K74" si="4">I43-G43</f>
        <v>431</v>
      </c>
      <c r="L43" s="24">
        <f>J43*G119</f>
        <v>7878.75</v>
      </c>
      <c r="M43" s="25">
        <f>K43*G120</f>
        <v>3555.75</v>
      </c>
      <c r="N43" s="26">
        <f t="shared" si="2"/>
        <v>11434.5</v>
      </c>
    </row>
    <row r="44" spans="1:14" ht="15.75" x14ac:dyDescent="0.25">
      <c r="A44" s="17">
        <v>34</v>
      </c>
      <c r="B44" s="27"/>
      <c r="C44" s="31"/>
      <c r="D44" s="84" t="s">
        <v>159</v>
      </c>
      <c r="E44" s="78" t="s">
        <v>54</v>
      </c>
      <c r="F44" s="116">
        <v>61343</v>
      </c>
      <c r="G44" s="117">
        <v>23799</v>
      </c>
      <c r="H44" s="116">
        <v>61607</v>
      </c>
      <c r="I44" s="117">
        <v>23928</v>
      </c>
      <c r="J44" s="22">
        <f t="shared" si="3"/>
        <v>264</v>
      </c>
      <c r="K44" s="23">
        <f t="shared" si="4"/>
        <v>129</v>
      </c>
      <c r="L44" s="24">
        <f>J44*G119</f>
        <v>2178</v>
      </c>
      <c r="M44" s="25">
        <f>K44*G120</f>
        <v>1064.25</v>
      </c>
      <c r="N44" s="26">
        <f t="shared" si="2"/>
        <v>3242.25</v>
      </c>
    </row>
    <row r="45" spans="1:14" ht="15.75" x14ac:dyDescent="0.25">
      <c r="A45" s="17">
        <v>35</v>
      </c>
      <c r="B45" s="27"/>
      <c r="C45" s="31"/>
      <c r="D45" s="84" t="s">
        <v>160</v>
      </c>
      <c r="E45" s="78" t="s">
        <v>55</v>
      </c>
      <c r="F45" s="116">
        <v>13081</v>
      </c>
      <c r="G45" s="117">
        <v>3752</v>
      </c>
      <c r="H45" s="116">
        <v>13081</v>
      </c>
      <c r="I45" s="117">
        <v>3752</v>
      </c>
      <c r="J45" s="22">
        <f t="shared" si="3"/>
        <v>0</v>
      </c>
      <c r="K45" s="23">
        <f t="shared" si="4"/>
        <v>0</v>
      </c>
      <c r="L45" s="24">
        <f>J45*G119</f>
        <v>0</v>
      </c>
      <c r="M45" s="25">
        <f>K45*G120</f>
        <v>0</v>
      </c>
      <c r="N45" s="26">
        <f t="shared" si="2"/>
        <v>0</v>
      </c>
    </row>
    <row r="46" spans="1:14" ht="15.75" x14ac:dyDescent="0.25">
      <c r="A46" s="17">
        <v>36</v>
      </c>
      <c r="B46" s="27"/>
      <c r="C46" s="31"/>
      <c r="D46" s="84" t="s">
        <v>161</v>
      </c>
      <c r="E46" s="78" t="s">
        <v>56</v>
      </c>
      <c r="F46" s="116">
        <v>5812</v>
      </c>
      <c r="G46" s="117">
        <v>1885</v>
      </c>
      <c r="H46" s="116">
        <v>5812</v>
      </c>
      <c r="I46" s="117">
        <v>1885</v>
      </c>
      <c r="J46" s="22">
        <f t="shared" si="3"/>
        <v>0</v>
      </c>
      <c r="K46" s="23">
        <f t="shared" si="4"/>
        <v>0</v>
      </c>
      <c r="L46" s="24">
        <f>J46*G119</f>
        <v>0</v>
      </c>
      <c r="M46" s="25">
        <f>K46*G120</f>
        <v>0</v>
      </c>
      <c r="N46" s="26">
        <f t="shared" si="2"/>
        <v>0</v>
      </c>
    </row>
    <row r="47" spans="1:14" ht="15.75" x14ac:dyDescent="0.25">
      <c r="A47" s="17">
        <v>37</v>
      </c>
      <c r="B47" s="27"/>
      <c r="C47" s="31"/>
      <c r="D47" s="84" t="s">
        <v>162</v>
      </c>
      <c r="E47" s="78" t="s">
        <v>57</v>
      </c>
      <c r="F47" s="116">
        <v>5250</v>
      </c>
      <c r="G47" s="117">
        <v>566</v>
      </c>
      <c r="H47" s="116">
        <v>5250</v>
      </c>
      <c r="I47" s="117">
        <v>566</v>
      </c>
      <c r="J47" s="22">
        <f t="shared" si="3"/>
        <v>0</v>
      </c>
      <c r="K47" s="23">
        <f t="shared" si="4"/>
        <v>0</v>
      </c>
      <c r="L47" s="24">
        <f>J47*G119</f>
        <v>0</v>
      </c>
      <c r="M47" s="25">
        <f>K47*G120</f>
        <v>0</v>
      </c>
      <c r="N47" s="26">
        <f t="shared" si="2"/>
        <v>0</v>
      </c>
    </row>
    <row r="48" spans="1:14" ht="15.75" x14ac:dyDescent="0.25">
      <c r="A48" s="17">
        <v>38</v>
      </c>
      <c r="B48" s="27"/>
      <c r="C48" s="31"/>
      <c r="D48" s="84" t="s">
        <v>221</v>
      </c>
      <c r="E48" s="78" t="s">
        <v>58</v>
      </c>
      <c r="F48" s="116">
        <v>1717</v>
      </c>
      <c r="G48" s="117">
        <v>477</v>
      </c>
      <c r="H48" s="116">
        <v>1717</v>
      </c>
      <c r="I48" s="117">
        <v>477</v>
      </c>
      <c r="J48" s="22">
        <f t="shared" si="3"/>
        <v>0</v>
      </c>
      <c r="K48" s="23">
        <f t="shared" si="4"/>
        <v>0</v>
      </c>
      <c r="L48" s="24">
        <f>J48*G119</f>
        <v>0</v>
      </c>
      <c r="M48" s="25">
        <f>K48*G120</f>
        <v>0</v>
      </c>
      <c r="N48" s="26">
        <f t="shared" si="2"/>
        <v>0</v>
      </c>
    </row>
    <row r="49" spans="1:14" ht="15.75" x14ac:dyDescent="0.25">
      <c r="A49" s="17">
        <v>39</v>
      </c>
      <c r="B49" s="28"/>
      <c r="C49" s="31"/>
      <c r="D49" s="84" t="s">
        <v>163</v>
      </c>
      <c r="E49" s="78" t="s">
        <v>59</v>
      </c>
      <c r="F49" s="114">
        <v>652.43899999999996</v>
      </c>
      <c r="G49" s="115">
        <v>156.31200000000001</v>
      </c>
      <c r="H49" s="114">
        <v>652.43899999999996</v>
      </c>
      <c r="I49" s="115">
        <v>156.31200000000001</v>
      </c>
      <c r="J49" s="22">
        <f t="shared" si="3"/>
        <v>0</v>
      </c>
      <c r="K49" s="23">
        <f t="shared" si="4"/>
        <v>0</v>
      </c>
      <c r="L49" s="24">
        <f>J49*G119</f>
        <v>0</v>
      </c>
      <c r="M49" s="25">
        <f>K49*G120</f>
        <v>0</v>
      </c>
      <c r="N49" s="26">
        <f t="shared" si="2"/>
        <v>0</v>
      </c>
    </row>
    <row r="50" spans="1:14" s="113" customFormat="1" ht="15.75" x14ac:dyDescent="0.25">
      <c r="A50" s="106">
        <v>40</v>
      </c>
      <c r="B50" s="96"/>
      <c r="C50" s="107"/>
      <c r="D50" s="84" t="s">
        <v>164</v>
      </c>
      <c r="E50" s="108" t="s">
        <v>60</v>
      </c>
      <c r="F50" s="114">
        <v>13789</v>
      </c>
      <c r="G50" s="115">
        <v>0</v>
      </c>
      <c r="H50" s="114">
        <v>13803</v>
      </c>
      <c r="I50" s="115">
        <v>0</v>
      </c>
      <c r="J50" s="109">
        <f t="shared" si="3"/>
        <v>14</v>
      </c>
      <c r="K50" s="110">
        <f t="shared" si="4"/>
        <v>0</v>
      </c>
      <c r="L50" s="111">
        <f>J50*G119</f>
        <v>115.5</v>
      </c>
      <c r="M50" s="112">
        <f>K50*G120</f>
        <v>0</v>
      </c>
      <c r="N50" s="124">
        <f t="shared" si="2"/>
        <v>115.5</v>
      </c>
    </row>
    <row r="51" spans="1:14" ht="15.75" x14ac:dyDescent="0.25">
      <c r="A51" s="17">
        <v>41</v>
      </c>
      <c r="B51" s="27"/>
      <c r="C51" s="31"/>
      <c r="D51" s="84" t="s">
        <v>165</v>
      </c>
      <c r="E51" s="78" t="s">
        <v>61</v>
      </c>
      <c r="F51" s="116">
        <v>12393</v>
      </c>
      <c r="G51" s="117">
        <v>2909</v>
      </c>
      <c r="H51" s="116">
        <v>12393</v>
      </c>
      <c r="I51" s="117">
        <v>2909</v>
      </c>
      <c r="J51" s="22">
        <f t="shared" si="3"/>
        <v>0</v>
      </c>
      <c r="K51" s="23">
        <f t="shared" si="4"/>
        <v>0</v>
      </c>
      <c r="L51" s="24">
        <f>J51*G119</f>
        <v>0</v>
      </c>
      <c r="M51" s="25">
        <f>K51*G120</f>
        <v>0</v>
      </c>
      <c r="N51" s="26">
        <f t="shared" si="2"/>
        <v>0</v>
      </c>
    </row>
    <row r="52" spans="1:14" ht="15.75" x14ac:dyDescent="0.25">
      <c r="A52" s="17">
        <v>42</v>
      </c>
      <c r="B52" s="27"/>
      <c r="C52" s="31"/>
      <c r="D52" s="84" t="s">
        <v>166</v>
      </c>
      <c r="E52" s="78" t="s">
        <v>62</v>
      </c>
      <c r="F52" s="116">
        <v>5429</v>
      </c>
      <c r="G52" s="117">
        <v>2246</v>
      </c>
      <c r="H52" s="116">
        <v>5429</v>
      </c>
      <c r="I52" s="117">
        <v>2246</v>
      </c>
      <c r="J52" s="22">
        <f t="shared" si="3"/>
        <v>0</v>
      </c>
      <c r="K52" s="23">
        <f t="shared" si="4"/>
        <v>0</v>
      </c>
      <c r="L52" s="24">
        <f>J52*G119</f>
        <v>0</v>
      </c>
      <c r="M52" s="25">
        <f>K52*G120</f>
        <v>0</v>
      </c>
      <c r="N52" s="26">
        <f t="shared" si="2"/>
        <v>0</v>
      </c>
    </row>
    <row r="53" spans="1:14" ht="15.75" x14ac:dyDescent="0.25">
      <c r="A53" s="17">
        <v>43</v>
      </c>
      <c r="B53" s="27"/>
      <c r="C53" s="31"/>
      <c r="D53" s="84" t="s">
        <v>167</v>
      </c>
      <c r="E53" s="78" t="s">
        <v>63</v>
      </c>
      <c r="F53" s="116">
        <v>12108</v>
      </c>
      <c r="G53" s="117">
        <v>2792</v>
      </c>
      <c r="H53" s="116">
        <v>12129</v>
      </c>
      <c r="I53" s="117">
        <v>2800</v>
      </c>
      <c r="J53" s="22">
        <f t="shared" si="3"/>
        <v>21</v>
      </c>
      <c r="K53" s="23">
        <f t="shared" si="4"/>
        <v>8</v>
      </c>
      <c r="L53" s="24">
        <f>J53*G119</f>
        <v>173.25</v>
      </c>
      <c r="M53" s="25">
        <f>K53*G120</f>
        <v>66</v>
      </c>
      <c r="N53" s="26">
        <f t="shared" si="2"/>
        <v>239.25</v>
      </c>
    </row>
    <row r="54" spans="1:14" ht="15.75" x14ac:dyDescent="0.25">
      <c r="A54" s="17">
        <v>44</v>
      </c>
      <c r="B54" s="27"/>
      <c r="C54" s="31"/>
      <c r="D54" s="84" t="s">
        <v>168</v>
      </c>
      <c r="E54" s="78" t="s">
        <v>64</v>
      </c>
      <c r="F54" s="116">
        <v>15137</v>
      </c>
      <c r="G54" s="117">
        <v>5404</v>
      </c>
      <c r="H54" s="116">
        <v>15522</v>
      </c>
      <c r="I54" s="117">
        <v>5578</v>
      </c>
      <c r="J54" s="22">
        <f t="shared" si="3"/>
        <v>385</v>
      </c>
      <c r="K54" s="23">
        <f t="shared" si="4"/>
        <v>174</v>
      </c>
      <c r="L54" s="24">
        <f>J54*G119</f>
        <v>3176.25</v>
      </c>
      <c r="M54" s="25">
        <f>K54*G120</f>
        <v>1435.5</v>
      </c>
      <c r="N54" s="26">
        <f t="shared" si="2"/>
        <v>4611.75</v>
      </c>
    </row>
    <row r="55" spans="1:14" ht="15.75" x14ac:dyDescent="0.25">
      <c r="A55" s="17">
        <v>45</v>
      </c>
      <c r="B55" s="27"/>
      <c r="C55" s="31"/>
      <c r="D55" s="84" t="s">
        <v>169</v>
      </c>
      <c r="E55" s="78" t="s">
        <v>65</v>
      </c>
      <c r="F55" s="116">
        <v>40479</v>
      </c>
      <c r="G55" s="117">
        <v>17135</v>
      </c>
      <c r="H55" s="116">
        <v>41060</v>
      </c>
      <c r="I55" s="117">
        <v>17366</v>
      </c>
      <c r="J55" s="22">
        <f t="shared" si="3"/>
        <v>581</v>
      </c>
      <c r="K55" s="23">
        <f t="shared" si="4"/>
        <v>231</v>
      </c>
      <c r="L55" s="24">
        <f>J55*G119</f>
        <v>4793.25</v>
      </c>
      <c r="M55" s="25">
        <f>K55*G120</f>
        <v>1905.75</v>
      </c>
      <c r="N55" s="26">
        <f t="shared" si="2"/>
        <v>6699</v>
      </c>
    </row>
    <row r="56" spans="1:14" ht="15.75" x14ac:dyDescent="0.25">
      <c r="A56" s="17">
        <v>46</v>
      </c>
      <c r="B56" s="27"/>
      <c r="C56" s="31"/>
      <c r="D56" s="84" t="s">
        <v>170</v>
      </c>
      <c r="E56" s="78" t="s">
        <v>66</v>
      </c>
      <c r="F56" s="116">
        <v>18496</v>
      </c>
      <c r="G56" s="117">
        <v>7298</v>
      </c>
      <c r="H56" s="116">
        <v>18548</v>
      </c>
      <c r="I56" s="117">
        <v>7326</v>
      </c>
      <c r="J56" s="22">
        <f t="shared" si="3"/>
        <v>52</v>
      </c>
      <c r="K56" s="23">
        <f t="shared" si="4"/>
        <v>28</v>
      </c>
      <c r="L56" s="24">
        <f>J56*G119</f>
        <v>429</v>
      </c>
      <c r="M56" s="25">
        <f>K56*G120</f>
        <v>231</v>
      </c>
      <c r="N56" s="26">
        <f t="shared" si="2"/>
        <v>660</v>
      </c>
    </row>
    <row r="57" spans="1:14" ht="15.75" x14ac:dyDescent="0.25">
      <c r="A57" s="17">
        <v>47</v>
      </c>
      <c r="B57" s="27"/>
      <c r="C57" s="31"/>
      <c r="D57" s="84" t="s">
        <v>222</v>
      </c>
      <c r="E57" s="78" t="s">
        <v>67</v>
      </c>
      <c r="F57" s="116">
        <v>6177</v>
      </c>
      <c r="G57" s="117">
        <v>2504</v>
      </c>
      <c r="H57" s="116">
        <v>6177</v>
      </c>
      <c r="I57" s="117">
        <v>2504</v>
      </c>
      <c r="J57" s="22">
        <f t="shared" si="3"/>
        <v>0</v>
      </c>
      <c r="K57" s="23">
        <f t="shared" si="4"/>
        <v>0</v>
      </c>
      <c r="L57" s="24">
        <f>J57*G119</f>
        <v>0</v>
      </c>
      <c r="M57" s="25">
        <f>K57*G120</f>
        <v>0</v>
      </c>
      <c r="N57" s="26">
        <f t="shared" si="2"/>
        <v>0</v>
      </c>
    </row>
    <row r="58" spans="1:14" ht="15.75" x14ac:dyDescent="0.25">
      <c r="A58" s="17">
        <v>48</v>
      </c>
      <c r="B58" s="27"/>
      <c r="C58" s="31"/>
      <c r="D58" s="84" t="s">
        <v>171</v>
      </c>
      <c r="E58" s="78" t="s">
        <v>68</v>
      </c>
      <c r="F58" s="116">
        <v>13909</v>
      </c>
      <c r="G58" s="117">
        <v>6977</v>
      </c>
      <c r="H58" s="116">
        <v>14372</v>
      </c>
      <c r="I58" s="117">
        <v>7216</v>
      </c>
      <c r="J58" s="22">
        <f t="shared" si="3"/>
        <v>463</v>
      </c>
      <c r="K58" s="23">
        <f t="shared" si="4"/>
        <v>239</v>
      </c>
      <c r="L58" s="24">
        <f>J58*G119</f>
        <v>3819.75</v>
      </c>
      <c r="M58" s="25">
        <f>K58*G120</f>
        <v>1971.75</v>
      </c>
      <c r="N58" s="26">
        <f t="shared" si="2"/>
        <v>5791.5</v>
      </c>
    </row>
    <row r="59" spans="1:14" ht="15.75" x14ac:dyDescent="0.25">
      <c r="A59" s="17">
        <v>49</v>
      </c>
      <c r="B59" s="27"/>
      <c r="C59" s="31"/>
      <c r="D59" s="84" t="s">
        <v>223</v>
      </c>
      <c r="E59" s="78" t="s">
        <v>226</v>
      </c>
      <c r="F59" s="114">
        <v>491.85700000000003</v>
      </c>
      <c r="G59" s="115">
        <v>169.1</v>
      </c>
      <c r="H59" s="114">
        <v>491.85700000000003</v>
      </c>
      <c r="I59" s="115">
        <v>169.1</v>
      </c>
      <c r="J59" s="22">
        <f t="shared" si="3"/>
        <v>0</v>
      </c>
      <c r="K59" s="23">
        <f t="shared" si="4"/>
        <v>0</v>
      </c>
      <c r="L59" s="24">
        <f>J59*G120</f>
        <v>0</v>
      </c>
      <c r="M59" s="25">
        <f>K59*G121</f>
        <v>0</v>
      </c>
      <c r="N59" s="26">
        <f t="shared" si="2"/>
        <v>0</v>
      </c>
    </row>
    <row r="60" spans="1:14" ht="15.75" x14ac:dyDescent="0.25">
      <c r="A60" s="17">
        <v>50</v>
      </c>
      <c r="B60" s="29"/>
      <c r="C60" s="31"/>
      <c r="D60" s="84" t="s">
        <v>172</v>
      </c>
      <c r="E60" s="78" t="s">
        <v>69</v>
      </c>
      <c r="F60" s="114">
        <v>24.347000000000001</v>
      </c>
      <c r="G60" s="115">
        <v>3.5659999999999998</v>
      </c>
      <c r="H60" s="114">
        <v>24.347000000000001</v>
      </c>
      <c r="I60" s="115">
        <v>3.5659999999999998</v>
      </c>
      <c r="J60" s="22">
        <f t="shared" si="3"/>
        <v>0</v>
      </c>
      <c r="K60" s="23">
        <f t="shared" si="4"/>
        <v>0</v>
      </c>
      <c r="L60" s="24">
        <f>J60*G119</f>
        <v>0</v>
      </c>
      <c r="M60" s="25">
        <f>K60*G120</f>
        <v>0</v>
      </c>
      <c r="N60" s="26">
        <f t="shared" si="2"/>
        <v>0</v>
      </c>
    </row>
    <row r="61" spans="1:14" s="141" customFormat="1" ht="15.75" x14ac:dyDescent="0.25">
      <c r="A61" s="129">
        <v>51</v>
      </c>
      <c r="B61" s="130"/>
      <c r="C61" s="131"/>
      <c r="D61" s="132" t="s">
        <v>173</v>
      </c>
      <c r="E61" s="133" t="s">
        <v>70</v>
      </c>
      <c r="F61" s="134">
        <v>19848</v>
      </c>
      <c r="G61" s="135">
        <v>0</v>
      </c>
      <c r="H61" s="134">
        <v>19848</v>
      </c>
      <c r="I61" s="135">
        <v>0</v>
      </c>
      <c r="J61" s="136">
        <f t="shared" si="3"/>
        <v>0</v>
      </c>
      <c r="K61" s="137">
        <f t="shared" si="4"/>
        <v>0</v>
      </c>
      <c r="L61" s="138">
        <f>J61*G119</f>
        <v>0</v>
      </c>
      <c r="M61" s="139">
        <f>K61*G120</f>
        <v>0</v>
      </c>
      <c r="N61" s="140">
        <f t="shared" si="2"/>
        <v>0</v>
      </c>
    </row>
    <row r="62" spans="1:14" ht="15.75" x14ac:dyDescent="0.25">
      <c r="A62" s="17">
        <v>52</v>
      </c>
      <c r="B62" s="29"/>
      <c r="C62" s="31"/>
      <c r="D62" s="84" t="s">
        <v>174</v>
      </c>
      <c r="E62" s="78" t="s">
        <v>71</v>
      </c>
      <c r="F62" s="116">
        <v>112035</v>
      </c>
      <c r="G62" s="117">
        <v>53286</v>
      </c>
      <c r="H62" s="116">
        <v>112912</v>
      </c>
      <c r="I62" s="117">
        <v>53730</v>
      </c>
      <c r="J62" s="22">
        <f t="shared" si="3"/>
        <v>877</v>
      </c>
      <c r="K62" s="23">
        <f t="shared" si="4"/>
        <v>444</v>
      </c>
      <c r="L62" s="24">
        <f>J62*G119</f>
        <v>7235.25</v>
      </c>
      <c r="M62" s="25">
        <f>K62*G120</f>
        <v>3663</v>
      </c>
      <c r="N62" s="26">
        <f t="shared" si="2"/>
        <v>10898.25</v>
      </c>
    </row>
    <row r="63" spans="1:14" s="104" customFormat="1" ht="15.75" x14ac:dyDescent="0.25">
      <c r="A63" s="95">
        <v>53</v>
      </c>
      <c r="B63" s="105"/>
      <c r="C63" s="97"/>
      <c r="D63" s="84" t="s">
        <v>175</v>
      </c>
      <c r="E63" s="98" t="s">
        <v>72</v>
      </c>
      <c r="F63" s="114">
        <v>0</v>
      </c>
      <c r="G63" s="115">
        <v>0</v>
      </c>
      <c r="H63" s="114">
        <v>0</v>
      </c>
      <c r="I63" s="115">
        <v>0</v>
      </c>
      <c r="J63" s="99">
        <f t="shared" si="3"/>
        <v>0</v>
      </c>
      <c r="K63" s="100">
        <f t="shared" si="4"/>
        <v>0</v>
      </c>
      <c r="L63" s="101">
        <f>J63*G119</f>
        <v>0</v>
      </c>
      <c r="M63" s="102">
        <f>K63*G120</f>
        <v>0</v>
      </c>
      <c r="N63" s="103">
        <f t="shared" si="2"/>
        <v>0</v>
      </c>
    </row>
    <row r="64" spans="1:14" ht="15.75" x14ac:dyDescent="0.25">
      <c r="A64" s="17">
        <v>54</v>
      </c>
      <c r="B64" s="29"/>
      <c r="C64" s="31"/>
      <c r="D64" s="84" t="s">
        <v>176</v>
      </c>
      <c r="E64" s="78" t="s">
        <v>73</v>
      </c>
      <c r="F64" s="114">
        <v>38.475999999999999</v>
      </c>
      <c r="G64" s="115">
        <v>9.0690000000000008</v>
      </c>
      <c r="H64" s="114">
        <v>38.475999999999999</v>
      </c>
      <c r="I64" s="115">
        <v>9.0690000000000008</v>
      </c>
      <c r="J64" s="22">
        <f t="shared" si="3"/>
        <v>0</v>
      </c>
      <c r="K64" s="23">
        <f t="shared" si="4"/>
        <v>0</v>
      </c>
      <c r="L64" s="24">
        <f>J64*G119</f>
        <v>0</v>
      </c>
      <c r="M64" s="25">
        <f>K64*G120</f>
        <v>0</v>
      </c>
      <c r="N64" s="26">
        <f t="shared" si="2"/>
        <v>0</v>
      </c>
    </row>
    <row r="65" spans="1:14" s="104" customFormat="1" ht="15.75" x14ac:dyDescent="0.25">
      <c r="A65" s="95">
        <v>55</v>
      </c>
      <c r="B65" s="105"/>
      <c r="C65" s="97"/>
      <c r="D65" s="84" t="s">
        <v>177</v>
      </c>
      <c r="E65" s="98" t="s">
        <v>74</v>
      </c>
      <c r="F65" s="114">
        <v>3847</v>
      </c>
      <c r="G65" s="115">
        <v>1039</v>
      </c>
      <c r="H65" s="114">
        <v>5119</v>
      </c>
      <c r="I65" s="115">
        <v>1626</v>
      </c>
      <c r="J65" s="99">
        <f t="shared" si="3"/>
        <v>1272</v>
      </c>
      <c r="K65" s="100">
        <f t="shared" si="4"/>
        <v>587</v>
      </c>
      <c r="L65" s="101">
        <f>J65*G119</f>
        <v>10494</v>
      </c>
      <c r="M65" s="102">
        <f>K65*G120</f>
        <v>4842.75</v>
      </c>
      <c r="N65" s="103">
        <f t="shared" si="2"/>
        <v>15336.75</v>
      </c>
    </row>
    <row r="66" spans="1:14" s="104" customFormat="1" ht="15.75" x14ac:dyDescent="0.25">
      <c r="A66" s="95">
        <v>56</v>
      </c>
      <c r="B66" s="105"/>
      <c r="C66" s="97"/>
      <c r="D66" s="84" t="s">
        <v>178</v>
      </c>
      <c r="E66" s="98" t="s">
        <v>75</v>
      </c>
      <c r="F66" s="118">
        <v>238</v>
      </c>
      <c r="G66" s="115">
        <v>17.187000000000001</v>
      </c>
      <c r="H66" s="118">
        <v>264</v>
      </c>
      <c r="I66" s="115">
        <v>17.187000000000001</v>
      </c>
      <c r="J66" s="99">
        <f t="shared" si="3"/>
        <v>26</v>
      </c>
      <c r="K66" s="100">
        <f t="shared" si="4"/>
        <v>0</v>
      </c>
      <c r="L66" s="101">
        <f>J66*G119</f>
        <v>214.5</v>
      </c>
      <c r="M66" s="102">
        <f>K66*G120</f>
        <v>0</v>
      </c>
      <c r="N66" s="103">
        <f t="shared" si="2"/>
        <v>214.5</v>
      </c>
    </row>
    <row r="67" spans="1:14" ht="15.75" x14ac:dyDescent="0.25">
      <c r="A67" s="17">
        <v>57</v>
      </c>
      <c r="B67" s="29"/>
      <c r="C67" s="31"/>
      <c r="D67" s="84" t="s">
        <v>179</v>
      </c>
      <c r="E67" s="78" t="s">
        <v>76</v>
      </c>
      <c r="F67" s="116">
        <v>10490</v>
      </c>
      <c r="G67" s="117">
        <v>4164</v>
      </c>
      <c r="H67" s="116">
        <v>10586</v>
      </c>
      <c r="I67" s="117">
        <v>4164</v>
      </c>
      <c r="J67" s="22">
        <f t="shared" si="3"/>
        <v>96</v>
      </c>
      <c r="K67" s="23">
        <f t="shared" si="4"/>
        <v>0</v>
      </c>
      <c r="L67" s="24">
        <f>J67*G119</f>
        <v>792</v>
      </c>
      <c r="M67" s="25">
        <f>K67*G120</f>
        <v>0</v>
      </c>
      <c r="N67" s="26">
        <f t="shared" si="2"/>
        <v>792</v>
      </c>
    </row>
    <row r="68" spans="1:14" ht="15.75" x14ac:dyDescent="0.25">
      <c r="A68" s="17">
        <v>58</v>
      </c>
      <c r="B68" s="29"/>
      <c r="C68" s="31"/>
      <c r="D68" s="84" t="s">
        <v>180</v>
      </c>
      <c r="E68" s="78" t="s">
        <v>77</v>
      </c>
      <c r="F68" s="116">
        <v>20567</v>
      </c>
      <c r="G68" s="117">
        <v>6401</v>
      </c>
      <c r="H68" s="116">
        <v>20567</v>
      </c>
      <c r="I68" s="117">
        <v>6401</v>
      </c>
      <c r="J68" s="22">
        <f t="shared" si="3"/>
        <v>0</v>
      </c>
      <c r="K68" s="23">
        <f t="shared" si="4"/>
        <v>0</v>
      </c>
      <c r="L68" s="24">
        <f>J68*G119</f>
        <v>0</v>
      </c>
      <c r="M68" s="25">
        <f>K68*G120</f>
        <v>0</v>
      </c>
      <c r="N68" s="26">
        <f t="shared" si="2"/>
        <v>0</v>
      </c>
    </row>
    <row r="69" spans="1:14" ht="15.75" x14ac:dyDescent="0.25">
      <c r="A69" s="17">
        <v>59</v>
      </c>
      <c r="B69" s="29"/>
      <c r="C69" s="31"/>
      <c r="D69" s="84" t="s">
        <v>181</v>
      </c>
      <c r="E69" s="78" t="s">
        <v>78</v>
      </c>
      <c r="F69" s="116">
        <v>1875</v>
      </c>
      <c r="G69" s="117">
        <v>780</v>
      </c>
      <c r="H69" s="116">
        <v>1875</v>
      </c>
      <c r="I69" s="117">
        <v>780</v>
      </c>
      <c r="J69" s="22">
        <f t="shared" si="3"/>
        <v>0</v>
      </c>
      <c r="K69" s="23">
        <f t="shared" si="4"/>
        <v>0</v>
      </c>
      <c r="L69" s="24">
        <f>J69*G119</f>
        <v>0</v>
      </c>
      <c r="M69" s="25">
        <f>K69*G120</f>
        <v>0</v>
      </c>
      <c r="N69" s="26">
        <f t="shared" si="2"/>
        <v>0</v>
      </c>
    </row>
    <row r="70" spans="1:14" ht="15.75" x14ac:dyDescent="0.25">
      <c r="A70" s="17">
        <v>60</v>
      </c>
      <c r="B70" s="29"/>
      <c r="C70" s="31"/>
      <c r="D70" s="84" t="s">
        <v>182</v>
      </c>
      <c r="E70" s="78" t="s">
        <v>79</v>
      </c>
      <c r="F70" s="116">
        <v>16572</v>
      </c>
      <c r="G70" s="117">
        <v>5694</v>
      </c>
      <c r="H70" s="116">
        <v>17155</v>
      </c>
      <c r="I70" s="117">
        <v>5798</v>
      </c>
      <c r="J70" s="22">
        <f t="shared" si="3"/>
        <v>583</v>
      </c>
      <c r="K70" s="23">
        <f t="shared" si="4"/>
        <v>104</v>
      </c>
      <c r="L70" s="24">
        <f>J70*G119</f>
        <v>4809.75</v>
      </c>
      <c r="M70" s="25">
        <f>K70*G120</f>
        <v>858</v>
      </c>
      <c r="N70" s="26">
        <f t="shared" si="2"/>
        <v>5667.75</v>
      </c>
    </row>
    <row r="71" spans="1:14" ht="15.75" x14ac:dyDescent="0.25">
      <c r="A71" s="17">
        <v>61</v>
      </c>
      <c r="B71" s="29"/>
      <c r="C71" s="31"/>
      <c r="D71" s="84" t="s">
        <v>183</v>
      </c>
      <c r="E71" s="78" t="s">
        <v>80</v>
      </c>
      <c r="F71" s="116">
        <v>8758</v>
      </c>
      <c r="G71" s="117">
        <v>2091</v>
      </c>
      <c r="H71" s="116">
        <v>8758</v>
      </c>
      <c r="I71" s="117">
        <v>2091</v>
      </c>
      <c r="J71" s="22">
        <f t="shared" si="3"/>
        <v>0</v>
      </c>
      <c r="K71" s="23">
        <f t="shared" si="4"/>
        <v>0</v>
      </c>
      <c r="L71" s="24">
        <f>J71*G119</f>
        <v>0</v>
      </c>
      <c r="M71" s="25">
        <f>K71*G120</f>
        <v>0</v>
      </c>
      <c r="N71" s="26">
        <f t="shared" si="2"/>
        <v>0</v>
      </c>
    </row>
    <row r="72" spans="1:14" ht="15.75" x14ac:dyDescent="0.25">
      <c r="A72" s="17">
        <v>62</v>
      </c>
      <c r="B72" s="29"/>
      <c r="C72" s="31"/>
      <c r="D72" s="84" t="s">
        <v>184</v>
      </c>
      <c r="E72" s="78" t="s">
        <v>81</v>
      </c>
      <c r="F72" s="114">
        <v>8348.2270000000008</v>
      </c>
      <c r="G72" s="115">
        <v>3369.1529999999998</v>
      </c>
      <c r="H72" s="114">
        <v>8348.2270000000008</v>
      </c>
      <c r="I72" s="115">
        <v>3369.1529999999998</v>
      </c>
      <c r="J72" s="22">
        <f t="shared" si="3"/>
        <v>0</v>
      </c>
      <c r="K72" s="23">
        <f t="shared" si="4"/>
        <v>0</v>
      </c>
      <c r="L72" s="24">
        <f>J72*G119</f>
        <v>0</v>
      </c>
      <c r="M72" s="25">
        <f>K72*G120</f>
        <v>0</v>
      </c>
      <c r="N72" s="26">
        <f t="shared" si="2"/>
        <v>0</v>
      </c>
    </row>
    <row r="73" spans="1:14" ht="15.75" x14ac:dyDescent="0.25">
      <c r="A73" s="17">
        <v>63</v>
      </c>
      <c r="B73" s="29"/>
      <c r="C73" s="31"/>
      <c r="D73" s="84" t="s">
        <v>216</v>
      </c>
      <c r="E73" s="78" t="s">
        <v>125</v>
      </c>
      <c r="F73" s="116">
        <v>28700</v>
      </c>
      <c r="G73" s="117">
        <v>11414</v>
      </c>
      <c r="H73" s="116">
        <v>28916</v>
      </c>
      <c r="I73" s="117">
        <v>11555</v>
      </c>
      <c r="J73" s="22">
        <f t="shared" si="3"/>
        <v>216</v>
      </c>
      <c r="K73" s="23">
        <f t="shared" si="4"/>
        <v>141</v>
      </c>
      <c r="L73" s="24">
        <f>J73*G119</f>
        <v>1782</v>
      </c>
      <c r="M73" s="25">
        <f>K73*G120</f>
        <v>1163.25</v>
      </c>
      <c r="N73" s="26">
        <f t="shared" si="2"/>
        <v>2945.25</v>
      </c>
    </row>
    <row r="74" spans="1:14" ht="15.75" x14ac:dyDescent="0.25">
      <c r="A74" s="17">
        <v>64</v>
      </c>
      <c r="B74" s="29"/>
      <c r="C74" s="31"/>
      <c r="D74" s="84" t="s">
        <v>185</v>
      </c>
      <c r="E74" s="78" t="s">
        <v>82</v>
      </c>
      <c r="F74" s="116">
        <v>1316</v>
      </c>
      <c r="G74" s="115">
        <v>188</v>
      </c>
      <c r="H74" s="116">
        <v>1316</v>
      </c>
      <c r="I74" s="115">
        <v>188</v>
      </c>
      <c r="J74" s="22">
        <f t="shared" si="3"/>
        <v>0</v>
      </c>
      <c r="K74" s="23">
        <f t="shared" si="4"/>
        <v>0</v>
      </c>
      <c r="L74" s="24">
        <f>J74*G119</f>
        <v>0</v>
      </c>
      <c r="M74" s="25">
        <f>K74*G120</f>
        <v>0</v>
      </c>
      <c r="N74" s="26">
        <f t="shared" si="2"/>
        <v>0</v>
      </c>
    </row>
    <row r="75" spans="1:14" ht="15.75" x14ac:dyDescent="0.25">
      <c r="A75" s="17">
        <v>65</v>
      </c>
      <c r="B75" s="29"/>
      <c r="C75" s="31"/>
      <c r="D75" s="84" t="s">
        <v>228</v>
      </c>
      <c r="E75" s="78" t="s">
        <v>83</v>
      </c>
      <c r="F75" s="116">
        <v>22082</v>
      </c>
      <c r="G75" s="117">
        <v>10497</v>
      </c>
      <c r="H75" s="116">
        <v>22681</v>
      </c>
      <c r="I75" s="117">
        <v>10747</v>
      </c>
      <c r="J75" s="22">
        <f t="shared" ref="J75:J106" si="5">H75-F75</f>
        <v>599</v>
      </c>
      <c r="K75" s="23">
        <f t="shared" ref="K75:K106" si="6">I75-G75</f>
        <v>250</v>
      </c>
      <c r="L75" s="24">
        <f>J75*G119</f>
        <v>4941.75</v>
      </c>
      <c r="M75" s="25">
        <f>K75*G120</f>
        <v>2062.5</v>
      </c>
      <c r="N75" s="26">
        <f t="shared" si="2"/>
        <v>7004.25</v>
      </c>
    </row>
    <row r="76" spans="1:14" s="104" customFormat="1" ht="15.75" x14ac:dyDescent="0.25">
      <c r="A76" s="95">
        <v>66</v>
      </c>
      <c r="B76" s="30"/>
      <c r="C76" s="97"/>
      <c r="D76" s="84" t="s">
        <v>186</v>
      </c>
      <c r="E76" s="98" t="s">
        <v>84</v>
      </c>
      <c r="F76" s="114">
        <v>29102</v>
      </c>
      <c r="G76" s="115">
        <v>0</v>
      </c>
      <c r="H76" s="114">
        <v>29102</v>
      </c>
      <c r="I76" s="115">
        <v>0</v>
      </c>
      <c r="J76" s="99">
        <f t="shared" si="5"/>
        <v>0</v>
      </c>
      <c r="K76" s="100">
        <f t="shared" si="6"/>
        <v>0</v>
      </c>
      <c r="L76" s="101">
        <f>J76*G119</f>
        <v>0</v>
      </c>
      <c r="M76" s="102">
        <f>K76*G120</f>
        <v>0</v>
      </c>
      <c r="N76" s="103">
        <f t="shared" si="2"/>
        <v>0</v>
      </c>
    </row>
    <row r="77" spans="1:14" s="104" customFormat="1" ht="15.75" x14ac:dyDescent="0.25">
      <c r="A77" s="95">
        <v>67</v>
      </c>
      <c r="B77" s="30"/>
      <c r="C77" s="97"/>
      <c r="D77" s="84" t="s">
        <v>217</v>
      </c>
      <c r="E77" s="98" t="s">
        <v>127</v>
      </c>
      <c r="F77" s="114">
        <v>4807</v>
      </c>
      <c r="G77" s="115">
        <v>0</v>
      </c>
      <c r="H77" s="114">
        <v>4807</v>
      </c>
      <c r="I77" s="115">
        <v>0</v>
      </c>
      <c r="J77" s="99">
        <f t="shared" si="5"/>
        <v>0</v>
      </c>
      <c r="K77" s="100">
        <f t="shared" si="6"/>
        <v>0</v>
      </c>
      <c r="L77" s="101">
        <f>J77*G119</f>
        <v>0</v>
      </c>
      <c r="M77" s="102">
        <f>K77*G120</f>
        <v>0</v>
      </c>
      <c r="N77" s="103">
        <f t="shared" ref="N77:N111" si="7">L77+M77</f>
        <v>0</v>
      </c>
    </row>
    <row r="78" spans="1:14" s="104" customFormat="1" ht="15.75" x14ac:dyDescent="0.25">
      <c r="A78" s="95">
        <v>68</v>
      </c>
      <c r="B78" s="105"/>
      <c r="C78" s="97"/>
      <c r="D78" s="84" t="s">
        <v>187</v>
      </c>
      <c r="E78" s="98" t="s">
        <v>85</v>
      </c>
      <c r="F78" s="118">
        <v>19716</v>
      </c>
      <c r="G78" s="119">
        <v>4444</v>
      </c>
      <c r="H78" s="118">
        <v>19928</v>
      </c>
      <c r="I78" s="119">
        <v>4485</v>
      </c>
      <c r="J78" s="99">
        <f t="shared" si="5"/>
        <v>212</v>
      </c>
      <c r="K78" s="100">
        <f t="shared" si="6"/>
        <v>41</v>
      </c>
      <c r="L78" s="101">
        <f>J78*G119</f>
        <v>1749</v>
      </c>
      <c r="M78" s="102">
        <f>K78*G120</f>
        <v>338.25</v>
      </c>
      <c r="N78" s="103">
        <f t="shared" si="7"/>
        <v>2087.25</v>
      </c>
    </row>
    <row r="79" spans="1:14" s="104" customFormat="1" ht="15.75" x14ac:dyDescent="0.25">
      <c r="A79" s="95">
        <v>69</v>
      </c>
      <c r="B79" s="105"/>
      <c r="C79" s="97"/>
      <c r="D79" s="84" t="s">
        <v>188</v>
      </c>
      <c r="E79" s="98" t="s">
        <v>86</v>
      </c>
      <c r="F79" s="114">
        <v>49364</v>
      </c>
      <c r="G79" s="115">
        <v>0</v>
      </c>
      <c r="H79" s="114">
        <v>49364</v>
      </c>
      <c r="I79" s="115">
        <v>0</v>
      </c>
      <c r="J79" s="99">
        <f t="shared" si="5"/>
        <v>0</v>
      </c>
      <c r="K79" s="100">
        <f t="shared" si="6"/>
        <v>0</v>
      </c>
      <c r="L79" s="101">
        <f>J79*G119</f>
        <v>0</v>
      </c>
      <c r="M79" s="102">
        <f>K79*G120</f>
        <v>0</v>
      </c>
      <c r="N79" s="103">
        <f t="shared" si="7"/>
        <v>0</v>
      </c>
    </row>
    <row r="80" spans="1:14" ht="15.75" x14ac:dyDescent="0.25">
      <c r="A80" s="17">
        <v>70</v>
      </c>
      <c r="B80" s="29"/>
      <c r="C80" s="31"/>
      <c r="D80" s="84" t="s">
        <v>189</v>
      </c>
      <c r="E80" s="78" t="s">
        <v>87</v>
      </c>
      <c r="F80" s="116">
        <v>9906</v>
      </c>
      <c r="G80" s="117">
        <v>3766</v>
      </c>
      <c r="H80" s="116">
        <v>10035</v>
      </c>
      <c r="I80" s="117">
        <v>3818</v>
      </c>
      <c r="J80" s="22">
        <f t="shared" si="5"/>
        <v>129</v>
      </c>
      <c r="K80" s="23">
        <f t="shared" si="6"/>
        <v>52</v>
      </c>
      <c r="L80" s="24">
        <f>J80*G119</f>
        <v>1064.25</v>
      </c>
      <c r="M80" s="25">
        <f>K80*G120</f>
        <v>429</v>
      </c>
      <c r="N80" s="26">
        <f t="shared" si="7"/>
        <v>1493.25</v>
      </c>
    </row>
    <row r="81" spans="1:14" ht="15.75" x14ac:dyDescent="0.25">
      <c r="A81" s="17">
        <v>71</v>
      </c>
      <c r="B81" s="29"/>
      <c r="C81" s="31"/>
      <c r="D81" s="84" t="s">
        <v>190</v>
      </c>
      <c r="E81" s="78" t="s">
        <v>88</v>
      </c>
      <c r="F81" s="116">
        <v>18810</v>
      </c>
      <c r="G81" s="117">
        <v>6294</v>
      </c>
      <c r="H81" s="116">
        <v>18833</v>
      </c>
      <c r="I81" s="117">
        <v>6305</v>
      </c>
      <c r="J81" s="22">
        <f t="shared" si="5"/>
        <v>23</v>
      </c>
      <c r="K81" s="23">
        <f t="shared" si="6"/>
        <v>11</v>
      </c>
      <c r="L81" s="24">
        <f>J81*G119</f>
        <v>189.75</v>
      </c>
      <c r="M81" s="25">
        <f>K81*G120</f>
        <v>90.75</v>
      </c>
      <c r="N81" s="26">
        <f t="shared" si="7"/>
        <v>280.5</v>
      </c>
    </row>
    <row r="82" spans="1:14" s="104" customFormat="1" ht="15.75" x14ac:dyDescent="0.25">
      <c r="A82" s="95">
        <v>72</v>
      </c>
      <c r="B82" s="105"/>
      <c r="C82" s="97"/>
      <c r="D82" s="84" t="s">
        <v>224</v>
      </c>
      <c r="E82" s="98" t="s">
        <v>89</v>
      </c>
      <c r="F82" s="114">
        <v>0</v>
      </c>
      <c r="G82" s="115">
        <v>0</v>
      </c>
      <c r="H82" s="114">
        <v>0</v>
      </c>
      <c r="I82" s="115">
        <v>0</v>
      </c>
      <c r="J82" s="99">
        <f t="shared" si="5"/>
        <v>0</v>
      </c>
      <c r="K82" s="100">
        <f t="shared" si="6"/>
        <v>0</v>
      </c>
      <c r="L82" s="101">
        <f>J82*G119</f>
        <v>0</v>
      </c>
      <c r="M82" s="102">
        <f>K82*G120</f>
        <v>0</v>
      </c>
      <c r="N82" s="103">
        <f t="shared" si="7"/>
        <v>0</v>
      </c>
    </row>
    <row r="83" spans="1:14" ht="15.75" x14ac:dyDescent="0.25">
      <c r="A83" s="17">
        <v>73</v>
      </c>
      <c r="B83" s="29"/>
      <c r="C83" s="31"/>
      <c r="D83" s="84" t="s">
        <v>225</v>
      </c>
      <c r="E83" s="78" t="s">
        <v>90</v>
      </c>
      <c r="F83" s="116">
        <v>3502</v>
      </c>
      <c r="G83" s="117">
        <v>1475</v>
      </c>
      <c r="H83" s="116">
        <v>3502</v>
      </c>
      <c r="I83" s="117">
        <v>1475</v>
      </c>
      <c r="J83" s="22">
        <f t="shared" si="5"/>
        <v>0</v>
      </c>
      <c r="K83" s="23">
        <f t="shared" si="6"/>
        <v>0</v>
      </c>
      <c r="L83" s="24">
        <f>J83*G119</f>
        <v>0</v>
      </c>
      <c r="M83" s="25">
        <f>K83*G120</f>
        <v>0</v>
      </c>
      <c r="N83" s="26">
        <f t="shared" si="7"/>
        <v>0</v>
      </c>
    </row>
    <row r="84" spans="1:14" ht="15.75" x14ac:dyDescent="0.25">
      <c r="A84" s="17">
        <v>74</v>
      </c>
      <c r="B84" s="29"/>
      <c r="C84" s="31"/>
      <c r="D84" s="84" t="s">
        <v>191</v>
      </c>
      <c r="E84" s="78" t="s">
        <v>91</v>
      </c>
      <c r="F84" s="116">
        <v>42442</v>
      </c>
      <c r="G84" s="117">
        <v>17733</v>
      </c>
      <c r="H84" s="116">
        <v>42681</v>
      </c>
      <c r="I84" s="117">
        <v>17839</v>
      </c>
      <c r="J84" s="22">
        <f t="shared" si="5"/>
        <v>239</v>
      </c>
      <c r="K84" s="23">
        <f t="shared" si="6"/>
        <v>106</v>
      </c>
      <c r="L84" s="24">
        <f>J84*G119</f>
        <v>1971.75</v>
      </c>
      <c r="M84" s="25">
        <f>K84*G120</f>
        <v>874.5</v>
      </c>
      <c r="N84" s="26">
        <f t="shared" si="7"/>
        <v>2846.25</v>
      </c>
    </row>
    <row r="85" spans="1:14" ht="15.75" x14ac:dyDescent="0.25">
      <c r="A85" s="17">
        <v>75</v>
      </c>
      <c r="B85" s="29"/>
      <c r="C85" s="31"/>
      <c r="D85" s="84" t="s">
        <v>229</v>
      </c>
      <c r="E85" s="78" t="s">
        <v>92</v>
      </c>
      <c r="F85" s="116">
        <v>16054</v>
      </c>
      <c r="G85" s="117">
        <v>7216</v>
      </c>
      <c r="H85" s="116">
        <v>16598</v>
      </c>
      <c r="I85" s="117">
        <v>7440</v>
      </c>
      <c r="J85" s="22">
        <f t="shared" si="5"/>
        <v>544</v>
      </c>
      <c r="K85" s="23">
        <f t="shared" si="6"/>
        <v>224</v>
      </c>
      <c r="L85" s="24">
        <f>J85*G119</f>
        <v>4488</v>
      </c>
      <c r="M85" s="25">
        <f>K85*G120</f>
        <v>1848</v>
      </c>
      <c r="N85" s="26">
        <f t="shared" si="7"/>
        <v>6336</v>
      </c>
    </row>
    <row r="86" spans="1:14" ht="15.75" x14ac:dyDescent="0.25">
      <c r="A86" s="17">
        <v>76</v>
      </c>
      <c r="B86" s="29"/>
      <c r="C86" s="31"/>
      <c r="D86" s="84" t="s">
        <v>192</v>
      </c>
      <c r="E86" s="78" t="s">
        <v>93</v>
      </c>
      <c r="F86" s="116">
        <v>4218</v>
      </c>
      <c r="G86" s="117">
        <v>1770</v>
      </c>
      <c r="H86" s="116">
        <v>4241</v>
      </c>
      <c r="I86" s="117">
        <v>1787</v>
      </c>
      <c r="J86" s="22">
        <f t="shared" si="5"/>
        <v>23</v>
      </c>
      <c r="K86" s="23">
        <f t="shared" si="6"/>
        <v>17</v>
      </c>
      <c r="L86" s="24">
        <f>J86*G119</f>
        <v>189.75</v>
      </c>
      <c r="M86" s="25">
        <f>K86*G120</f>
        <v>140.25</v>
      </c>
      <c r="N86" s="26">
        <f t="shared" si="7"/>
        <v>330</v>
      </c>
    </row>
    <row r="87" spans="1:14" ht="15.75" x14ac:dyDescent="0.25">
      <c r="A87" s="17">
        <v>77</v>
      </c>
      <c r="B87" s="29"/>
      <c r="C87" s="31"/>
      <c r="D87" s="84" t="s">
        <v>193</v>
      </c>
      <c r="E87" s="78" t="s">
        <v>94</v>
      </c>
      <c r="F87" s="116">
        <v>5562</v>
      </c>
      <c r="G87" s="117">
        <v>1318</v>
      </c>
      <c r="H87" s="116">
        <v>5562</v>
      </c>
      <c r="I87" s="117">
        <v>1318</v>
      </c>
      <c r="J87" s="22">
        <f t="shared" si="5"/>
        <v>0</v>
      </c>
      <c r="K87" s="23">
        <f t="shared" si="6"/>
        <v>0</v>
      </c>
      <c r="L87" s="24">
        <f>J87*G119</f>
        <v>0</v>
      </c>
      <c r="M87" s="25">
        <f>K87*G120</f>
        <v>0</v>
      </c>
      <c r="N87" s="26">
        <f t="shared" si="7"/>
        <v>0</v>
      </c>
    </row>
    <row r="88" spans="1:14" ht="15.75" x14ac:dyDescent="0.25">
      <c r="A88" s="17">
        <v>78</v>
      </c>
      <c r="B88" s="29"/>
      <c r="C88" s="31"/>
      <c r="D88" s="84" t="s">
        <v>194</v>
      </c>
      <c r="E88" s="78" t="s">
        <v>95</v>
      </c>
      <c r="F88" s="116">
        <v>13884</v>
      </c>
      <c r="G88" s="117">
        <v>4405</v>
      </c>
      <c r="H88" s="116">
        <v>14035</v>
      </c>
      <c r="I88" s="117">
        <v>4463</v>
      </c>
      <c r="J88" s="22">
        <f t="shared" si="5"/>
        <v>151</v>
      </c>
      <c r="K88" s="23">
        <f t="shared" si="6"/>
        <v>58</v>
      </c>
      <c r="L88" s="24">
        <f>J88*G119</f>
        <v>1245.75</v>
      </c>
      <c r="M88" s="25">
        <f>K88*G120</f>
        <v>478.5</v>
      </c>
      <c r="N88" s="26">
        <f t="shared" si="7"/>
        <v>1724.25</v>
      </c>
    </row>
    <row r="89" spans="1:14" ht="15.75" x14ac:dyDescent="0.25">
      <c r="A89" s="17">
        <v>79</v>
      </c>
      <c r="B89" s="29"/>
      <c r="C89" s="31"/>
      <c r="D89" s="84" t="s">
        <v>195</v>
      </c>
      <c r="E89" s="78" t="s">
        <v>96</v>
      </c>
      <c r="F89" s="116">
        <v>6166</v>
      </c>
      <c r="G89" s="115">
        <v>1709</v>
      </c>
      <c r="H89" s="116">
        <v>6166</v>
      </c>
      <c r="I89" s="115">
        <v>1709</v>
      </c>
      <c r="J89" s="22">
        <f t="shared" si="5"/>
        <v>0</v>
      </c>
      <c r="K89" s="23">
        <f t="shared" si="6"/>
        <v>0</v>
      </c>
      <c r="L89" s="24">
        <f>J89*G119</f>
        <v>0</v>
      </c>
      <c r="M89" s="25">
        <f>K89*G120</f>
        <v>0</v>
      </c>
      <c r="N89" s="26">
        <f t="shared" si="7"/>
        <v>0</v>
      </c>
    </row>
    <row r="90" spans="1:14" s="104" customFormat="1" ht="15.75" x14ac:dyDescent="0.25">
      <c r="A90" s="95">
        <v>80</v>
      </c>
      <c r="B90" s="105"/>
      <c r="C90" s="97"/>
      <c r="D90" s="84" t="s">
        <v>196</v>
      </c>
      <c r="E90" s="98" t="s">
        <v>97</v>
      </c>
      <c r="F90" s="114">
        <v>24770</v>
      </c>
      <c r="G90" s="115">
        <v>0</v>
      </c>
      <c r="H90" s="114">
        <v>24770</v>
      </c>
      <c r="I90" s="115">
        <v>0</v>
      </c>
      <c r="J90" s="99">
        <f t="shared" si="5"/>
        <v>0</v>
      </c>
      <c r="K90" s="100">
        <f t="shared" si="6"/>
        <v>0</v>
      </c>
      <c r="L90" s="101">
        <f>J90*G119</f>
        <v>0</v>
      </c>
      <c r="M90" s="102">
        <f>K90*G120</f>
        <v>0</v>
      </c>
      <c r="N90" s="103">
        <f t="shared" si="7"/>
        <v>0</v>
      </c>
    </row>
    <row r="91" spans="1:14" ht="15.75" x14ac:dyDescent="0.25">
      <c r="A91" s="17">
        <v>81</v>
      </c>
      <c r="B91" s="29"/>
      <c r="C91" s="31"/>
      <c r="D91" s="84" t="s">
        <v>197</v>
      </c>
      <c r="E91" s="78" t="s">
        <v>98</v>
      </c>
      <c r="F91" s="116">
        <v>5598</v>
      </c>
      <c r="G91" s="117">
        <v>1451</v>
      </c>
      <c r="H91" s="116">
        <v>5615</v>
      </c>
      <c r="I91" s="117">
        <v>1458</v>
      </c>
      <c r="J91" s="22">
        <f t="shared" si="5"/>
        <v>17</v>
      </c>
      <c r="K91" s="23">
        <f t="shared" si="6"/>
        <v>7</v>
      </c>
      <c r="L91" s="24">
        <f>J91*G119</f>
        <v>140.25</v>
      </c>
      <c r="M91" s="25">
        <f>K91*G120</f>
        <v>57.75</v>
      </c>
      <c r="N91" s="26">
        <f t="shared" si="7"/>
        <v>198</v>
      </c>
    </row>
    <row r="92" spans="1:14" ht="15.75" x14ac:dyDescent="0.25">
      <c r="A92" s="17">
        <v>82</v>
      </c>
      <c r="B92" s="29"/>
      <c r="C92" s="31"/>
      <c r="D92" s="84" t="s">
        <v>198</v>
      </c>
      <c r="E92" s="78" t="s">
        <v>99</v>
      </c>
      <c r="F92" s="116">
        <v>12491</v>
      </c>
      <c r="G92" s="117">
        <v>2227</v>
      </c>
      <c r="H92" s="116">
        <v>12491</v>
      </c>
      <c r="I92" s="117">
        <v>2227</v>
      </c>
      <c r="J92" s="22">
        <f t="shared" si="5"/>
        <v>0</v>
      </c>
      <c r="K92" s="23">
        <f t="shared" si="6"/>
        <v>0</v>
      </c>
      <c r="L92" s="24">
        <f>J92*G119</f>
        <v>0</v>
      </c>
      <c r="M92" s="25">
        <f>K92*G120</f>
        <v>0</v>
      </c>
      <c r="N92" s="26">
        <f t="shared" si="7"/>
        <v>0</v>
      </c>
    </row>
    <row r="93" spans="1:14" ht="15.75" x14ac:dyDescent="0.25">
      <c r="A93" s="17">
        <v>83</v>
      </c>
      <c r="B93" s="29"/>
      <c r="C93" s="31"/>
      <c r="D93" s="84" t="s">
        <v>199</v>
      </c>
      <c r="E93" s="78" t="s">
        <v>100</v>
      </c>
      <c r="F93" s="116">
        <v>18236</v>
      </c>
      <c r="G93" s="117">
        <v>5571</v>
      </c>
      <c r="H93" s="116">
        <v>18236</v>
      </c>
      <c r="I93" s="117">
        <v>5571</v>
      </c>
      <c r="J93" s="22">
        <f t="shared" si="5"/>
        <v>0</v>
      </c>
      <c r="K93" s="23">
        <f t="shared" si="6"/>
        <v>0</v>
      </c>
      <c r="L93" s="24">
        <f>J93*G119</f>
        <v>0</v>
      </c>
      <c r="M93" s="25">
        <f>K93*G120</f>
        <v>0</v>
      </c>
      <c r="N93" s="26">
        <f t="shared" si="7"/>
        <v>0</v>
      </c>
    </row>
    <row r="94" spans="1:14" ht="15.75" x14ac:dyDescent="0.25">
      <c r="A94" s="17">
        <v>84</v>
      </c>
      <c r="B94" s="29"/>
      <c r="C94" s="31"/>
      <c r="D94" s="84" t="s">
        <v>200</v>
      </c>
      <c r="E94" s="78" t="s">
        <v>101</v>
      </c>
      <c r="F94" s="116">
        <v>2977</v>
      </c>
      <c r="G94" s="117">
        <v>1319</v>
      </c>
      <c r="H94" s="116">
        <v>2977</v>
      </c>
      <c r="I94" s="117">
        <v>1319</v>
      </c>
      <c r="J94" s="22">
        <f t="shared" si="5"/>
        <v>0</v>
      </c>
      <c r="K94" s="23">
        <f t="shared" si="6"/>
        <v>0</v>
      </c>
      <c r="L94" s="24">
        <f>J94*G119</f>
        <v>0</v>
      </c>
      <c r="M94" s="25">
        <f>K94*G120</f>
        <v>0</v>
      </c>
      <c r="N94" s="26">
        <f t="shared" si="7"/>
        <v>0</v>
      </c>
    </row>
    <row r="95" spans="1:14" ht="15.75" x14ac:dyDescent="0.25">
      <c r="A95" s="17">
        <v>85</v>
      </c>
      <c r="B95" s="29"/>
      <c r="C95" s="31"/>
      <c r="D95" s="84" t="s">
        <v>201</v>
      </c>
      <c r="E95" s="78" t="s">
        <v>102</v>
      </c>
      <c r="F95" s="116">
        <v>18558</v>
      </c>
      <c r="G95" s="117">
        <v>8494</v>
      </c>
      <c r="H95" s="116">
        <v>18584</v>
      </c>
      <c r="I95" s="117">
        <v>8508</v>
      </c>
      <c r="J95" s="22">
        <f t="shared" si="5"/>
        <v>26</v>
      </c>
      <c r="K95" s="23">
        <f t="shared" si="6"/>
        <v>14</v>
      </c>
      <c r="L95" s="24">
        <f>J95*G119</f>
        <v>214.5</v>
      </c>
      <c r="M95" s="25">
        <f>K95*G120</f>
        <v>115.5</v>
      </c>
      <c r="N95" s="26">
        <f t="shared" si="7"/>
        <v>330</v>
      </c>
    </row>
    <row r="96" spans="1:14" ht="15.75" x14ac:dyDescent="0.25">
      <c r="A96" s="17">
        <v>86</v>
      </c>
      <c r="B96" s="29"/>
      <c r="C96" s="31"/>
      <c r="D96" s="84" t="s">
        <v>202</v>
      </c>
      <c r="E96" s="78" t="s">
        <v>103</v>
      </c>
      <c r="F96" s="116">
        <v>9817</v>
      </c>
      <c r="G96" s="117">
        <v>4388</v>
      </c>
      <c r="H96" s="116">
        <v>9833</v>
      </c>
      <c r="I96" s="117">
        <v>4388</v>
      </c>
      <c r="J96" s="22">
        <f t="shared" si="5"/>
        <v>16</v>
      </c>
      <c r="K96" s="23">
        <f t="shared" si="6"/>
        <v>0</v>
      </c>
      <c r="L96" s="24">
        <f>J96*G119</f>
        <v>132</v>
      </c>
      <c r="M96" s="25">
        <f>K96*G120</f>
        <v>0</v>
      </c>
      <c r="N96" s="26">
        <f t="shared" si="7"/>
        <v>132</v>
      </c>
    </row>
    <row r="97" spans="1:14" ht="15.75" x14ac:dyDescent="0.25">
      <c r="A97" s="17">
        <v>87</v>
      </c>
      <c r="B97" s="29"/>
      <c r="C97" s="31"/>
      <c r="D97" s="84" t="s">
        <v>203</v>
      </c>
      <c r="E97" s="78" t="s">
        <v>104</v>
      </c>
      <c r="F97" s="114">
        <v>92.557000000000002</v>
      </c>
      <c r="G97" s="115">
        <v>30.077999999999999</v>
      </c>
      <c r="H97" s="114">
        <v>92.557000000000002</v>
      </c>
      <c r="I97" s="115">
        <v>30.077999999999999</v>
      </c>
      <c r="J97" s="22">
        <f t="shared" si="5"/>
        <v>0</v>
      </c>
      <c r="K97" s="23">
        <f t="shared" si="6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75" x14ac:dyDescent="0.25">
      <c r="A98" s="17">
        <v>88</v>
      </c>
      <c r="B98" s="29"/>
      <c r="C98" s="31"/>
      <c r="D98" s="84" t="s">
        <v>204</v>
      </c>
      <c r="E98" s="78" t="s">
        <v>105</v>
      </c>
      <c r="F98" s="114">
        <v>4046</v>
      </c>
      <c r="G98" s="115">
        <v>1675.354</v>
      </c>
      <c r="H98" s="114">
        <v>4046</v>
      </c>
      <c r="I98" s="115">
        <v>1675.354</v>
      </c>
      <c r="J98" s="22">
        <f t="shared" si="5"/>
        <v>0</v>
      </c>
      <c r="K98" s="23">
        <f t="shared" si="6"/>
        <v>0</v>
      </c>
      <c r="L98" s="24">
        <f>J98*G119</f>
        <v>0</v>
      </c>
      <c r="M98" s="25">
        <f>K98*G120</f>
        <v>0</v>
      </c>
      <c r="N98" s="26">
        <f t="shared" si="7"/>
        <v>0</v>
      </c>
    </row>
    <row r="99" spans="1:14" ht="15.75" x14ac:dyDescent="0.25">
      <c r="A99" s="17">
        <v>89</v>
      </c>
      <c r="B99" s="29"/>
      <c r="C99" s="31"/>
      <c r="D99" s="84" t="s">
        <v>205</v>
      </c>
      <c r="E99" s="78" t="s">
        <v>106</v>
      </c>
      <c r="F99" s="116">
        <v>5010</v>
      </c>
      <c r="G99" s="117">
        <v>1265</v>
      </c>
      <c r="H99" s="116">
        <v>5168</v>
      </c>
      <c r="I99" s="117">
        <v>1341</v>
      </c>
      <c r="J99" s="22">
        <f t="shared" si="5"/>
        <v>158</v>
      </c>
      <c r="K99" s="23">
        <f t="shared" si="6"/>
        <v>76</v>
      </c>
      <c r="L99" s="24">
        <f>J99*G119</f>
        <v>1303.5</v>
      </c>
      <c r="M99" s="25">
        <f>K99*G120</f>
        <v>627</v>
      </c>
      <c r="N99" s="26">
        <f t="shared" si="7"/>
        <v>1930.5</v>
      </c>
    </row>
    <row r="100" spans="1:14" ht="15.75" x14ac:dyDescent="0.25">
      <c r="A100" s="17">
        <v>90</v>
      </c>
      <c r="B100" s="29"/>
      <c r="C100" s="31"/>
      <c r="D100" s="84" t="s">
        <v>206</v>
      </c>
      <c r="E100" s="78" t="s">
        <v>107</v>
      </c>
      <c r="F100" s="116">
        <v>8569</v>
      </c>
      <c r="G100" s="117">
        <v>4041</v>
      </c>
      <c r="H100" s="116">
        <v>8835</v>
      </c>
      <c r="I100" s="117">
        <v>4178</v>
      </c>
      <c r="J100" s="22">
        <f t="shared" si="5"/>
        <v>266</v>
      </c>
      <c r="K100" s="23">
        <f t="shared" si="6"/>
        <v>137</v>
      </c>
      <c r="L100" s="24">
        <f>J100*G119</f>
        <v>2194.5</v>
      </c>
      <c r="M100" s="25">
        <f>K100*G120</f>
        <v>1130.25</v>
      </c>
      <c r="N100" s="26">
        <f t="shared" si="7"/>
        <v>3324.75</v>
      </c>
    </row>
    <row r="101" spans="1:14" ht="15.75" x14ac:dyDescent="0.25">
      <c r="A101" s="17">
        <v>91</v>
      </c>
      <c r="B101" s="29"/>
      <c r="C101" s="31"/>
      <c r="D101" s="84" t="s">
        <v>207</v>
      </c>
      <c r="E101" s="78" t="s">
        <v>108</v>
      </c>
      <c r="F101" s="116">
        <v>2313</v>
      </c>
      <c r="G101" s="117">
        <v>655</v>
      </c>
      <c r="H101" s="116">
        <v>2392</v>
      </c>
      <c r="I101" s="117">
        <v>677</v>
      </c>
      <c r="J101" s="22">
        <f t="shared" si="5"/>
        <v>79</v>
      </c>
      <c r="K101" s="23">
        <f t="shared" si="6"/>
        <v>22</v>
      </c>
      <c r="L101" s="24">
        <f>J101*G119</f>
        <v>651.75</v>
      </c>
      <c r="M101" s="25">
        <f>K101*G120</f>
        <v>181.5</v>
      </c>
      <c r="N101" s="26">
        <f t="shared" si="7"/>
        <v>833.25</v>
      </c>
    </row>
    <row r="102" spans="1:14" ht="15.75" x14ac:dyDescent="0.25">
      <c r="A102" s="17">
        <v>92</v>
      </c>
      <c r="B102" s="29"/>
      <c r="C102" s="31"/>
      <c r="D102" s="84" t="s">
        <v>208</v>
      </c>
      <c r="E102" s="78" t="s">
        <v>109</v>
      </c>
      <c r="F102" s="116">
        <v>4193</v>
      </c>
      <c r="G102" s="117">
        <v>1343</v>
      </c>
      <c r="H102" s="116">
        <v>4220</v>
      </c>
      <c r="I102" s="117">
        <v>1351</v>
      </c>
      <c r="J102" s="22">
        <f t="shared" si="5"/>
        <v>27</v>
      </c>
      <c r="K102" s="23">
        <f t="shared" si="6"/>
        <v>8</v>
      </c>
      <c r="L102" s="24">
        <f>J102*G119</f>
        <v>222.75</v>
      </c>
      <c r="M102" s="25">
        <f>K102*G120</f>
        <v>66</v>
      </c>
      <c r="N102" s="26">
        <f t="shared" si="7"/>
        <v>288.75</v>
      </c>
    </row>
    <row r="103" spans="1:14" ht="15.75" x14ac:dyDescent="0.25">
      <c r="A103" s="17">
        <v>93</v>
      </c>
      <c r="B103" s="29"/>
      <c r="C103" s="31"/>
      <c r="D103" s="84" t="s">
        <v>209</v>
      </c>
      <c r="E103" s="78" t="s">
        <v>110</v>
      </c>
      <c r="F103" s="116">
        <v>4296</v>
      </c>
      <c r="G103" s="117">
        <v>1035</v>
      </c>
      <c r="H103" s="116">
        <v>4308</v>
      </c>
      <c r="I103" s="117">
        <v>1037</v>
      </c>
      <c r="J103" s="22">
        <f t="shared" si="5"/>
        <v>12</v>
      </c>
      <c r="K103" s="23">
        <f t="shared" si="6"/>
        <v>2</v>
      </c>
      <c r="L103" s="24">
        <f>J103*G119</f>
        <v>99</v>
      </c>
      <c r="M103" s="25">
        <f>K103*G120</f>
        <v>16.5</v>
      </c>
      <c r="N103" s="26">
        <f t="shared" si="7"/>
        <v>115.5</v>
      </c>
    </row>
    <row r="104" spans="1:14" s="104" customFormat="1" ht="15.75" x14ac:dyDescent="0.25">
      <c r="A104" s="95">
        <v>94</v>
      </c>
      <c r="B104" s="105"/>
      <c r="C104" s="97"/>
      <c r="D104" s="84"/>
      <c r="E104" s="98" t="s">
        <v>231</v>
      </c>
      <c r="F104" s="114">
        <v>14176</v>
      </c>
      <c r="G104" s="115">
        <v>0</v>
      </c>
      <c r="H104" s="114">
        <v>14207</v>
      </c>
      <c r="I104" s="115">
        <v>0</v>
      </c>
      <c r="J104" s="99">
        <f t="shared" si="5"/>
        <v>31</v>
      </c>
      <c r="K104" s="100">
        <f t="shared" si="6"/>
        <v>0</v>
      </c>
      <c r="L104" s="101">
        <f>J104*G119</f>
        <v>255.75</v>
      </c>
      <c r="M104" s="102">
        <f>K104*G120</f>
        <v>0</v>
      </c>
      <c r="N104" s="103">
        <f>L104+M104</f>
        <v>255.75</v>
      </c>
    </row>
    <row r="105" spans="1:14" ht="15.75" x14ac:dyDescent="0.25">
      <c r="A105" s="17">
        <v>95</v>
      </c>
      <c r="B105" s="29"/>
      <c r="C105" s="31"/>
      <c r="D105" s="84" t="s">
        <v>210</v>
      </c>
      <c r="E105" s="78" t="s">
        <v>111</v>
      </c>
      <c r="F105" s="116">
        <v>17768</v>
      </c>
      <c r="G105" s="117">
        <v>8975</v>
      </c>
      <c r="H105" s="116">
        <v>17928</v>
      </c>
      <c r="I105" s="117">
        <v>9030</v>
      </c>
      <c r="J105" s="22">
        <f t="shared" si="5"/>
        <v>160</v>
      </c>
      <c r="K105" s="23">
        <f t="shared" si="6"/>
        <v>55</v>
      </c>
      <c r="L105" s="24">
        <f>J105*G119</f>
        <v>1320</v>
      </c>
      <c r="M105" s="25">
        <f>K105*G120</f>
        <v>453.75</v>
      </c>
      <c r="N105" s="26">
        <f t="shared" si="7"/>
        <v>1773.75</v>
      </c>
    </row>
    <row r="106" spans="1:14" ht="15.75" x14ac:dyDescent="0.25">
      <c r="A106" s="17">
        <v>96</v>
      </c>
      <c r="B106" s="29"/>
      <c r="C106" s="31"/>
      <c r="D106" s="84" t="s">
        <v>211</v>
      </c>
      <c r="E106" s="78" t="s">
        <v>112</v>
      </c>
      <c r="F106" s="114">
        <v>32.154000000000003</v>
      </c>
      <c r="G106" s="115">
        <v>14.443</v>
      </c>
      <c r="H106" s="114">
        <v>32.154000000000003</v>
      </c>
      <c r="I106" s="115">
        <v>14.443</v>
      </c>
      <c r="J106" s="22">
        <f t="shared" si="5"/>
        <v>0</v>
      </c>
      <c r="K106" s="23">
        <f t="shared" si="6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75" x14ac:dyDescent="0.25">
      <c r="A107" s="17">
        <v>97</v>
      </c>
      <c r="B107" s="29"/>
      <c r="C107" s="31"/>
      <c r="D107" s="84" t="s">
        <v>212</v>
      </c>
      <c r="E107" s="78" t="s">
        <v>113</v>
      </c>
      <c r="F107" s="116">
        <v>3987</v>
      </c>
      <c r="G107" s="117">
        <v>2033</v>
      </c>
      <c r="H107" s="116">
        <v>3987</v>
      </c>
      <c r="I107" s="117">
        <v>2033</v>
      </c>
      <c r="J107" s="22">
        <f t="shared" ref="J107:J112" si="8">H107-F107</f>
        <v>0</v>
      </c>
      <c r="K107" s="23">
        <f t="shared" ref="K107:K112" si="9">I107-G107</f>
        <v>0</v>
      </c>
      <c r="L107" s="24">
        <f>J107*G119</f>
        <v>0</v>
      </c>
      <c r="M107" s="25">
        <f>K107*G120</f>
        <v>0</v>
      </c>
      <c r="N107" s="26">
        <f t="shared" si="7"/>
        <v>0</v>
      </c>
    </row>
    <row r="108" spans="1:14" ht="15.75" x14ac:dyDescent="0.25">
      <c r="A108" s="17">
        <v>98</v>
      </c>
      <c r="B108" s="29"/>
      <c r="C108" s="31"/>
      <c r="D108" s="84" t="s">
        <v>213</v>
      </c>
      <c r="E108" s="78" t="s">
        <v>114</v>
      </c>
      <c r="F108" s="116">
        <v>8624</v>
      </c>
      <c r="G108" s="117">
        <v>3698</v>
      </c>
      <c r="H108" s="116">
        <v>8637</v>
      </c>
      <c r="I108" s="117">
        <v>3704</v>
      </c>
      <c r="J108" s="22">
        <f t="shared" si="8"/>
        <v>13</v>
      </c>
      <c r="K108" s="23">
        <f t="shared" si="9"/>
        <v>6</v>
      </c>
      <c r="L108" s="24">
        <f>J108*G119</f>
        <v>107.25</v>
      </c>
      <c r="M108" s="25">
        <f>K108*G120</f>
        <v>49.5</v>
      </c>
      <c r="N108" s="26">
        <f t="shared" si="7"/>
        <v>156.75</v>
      </c>
    </row>
    <row r="109" spans="1:14" ht="15.75" x14ac:dyDescent="0.25">
      <c r="A109" s="17">
        <v>99</v>
      </c>
      <c r="B109" s="29"/>
      <c r="C109" s="31"/>
      <c r="D109" s="84" t="s">
        <v>214</v>
      </c>
      <c r="E109" s="78" t="s">
        <v>115</v>
      </c>
      <c r="F109" s="116">
        <v>5253</v>
      </c>
      <c r="G109" s="117">
        <v>2309</v>
      </c>
      <c r="H109" s="116">
        <v>5378</v>
      </c>
      <c r="I109" s="117">
        <v>2356</v>
      </c>
      <c r="J109" s="22">
        <f t="shared" si="8"/>
        <v>125</v>
      </c>
      <c r="K109" s="23">
        <f t="shared" si="9"/>
        <v>47</v>
      </c>
      <c r="L109" s="24">
        <f>J109*G119</f>
        <v>1031.25</v>
      </c>
      <c r="M109" s="25">
        <f>K109*G120</f>
        <v>387.75</v>
      </c>
      <c r="N109" s="26">
        <f t="shared" si="7"/>
        <v>1419</v>
      </c>
    </row>
    <row r="110" spans="1:14" ht="15.75" x14ac:dyDescent="0.25">
      <c r="A110" s="17">
        <v>100</v>
      </c>
      <c r="B110" s="29"/>
      <c r="C110" s="31"/>
      <c r="D110" s="84" t="s">
        <v>215</v>
      </c>
      <c r="E110" s="78" t="s">
        <v>116</v>
      </c>
      <c r="F110" s="114">
        <v>12693.545</v>
      </c>
      <c r="G110" s="115">
        <v>5634.3389999999999</v>
      </c>
      <c r="H110" s="114">
        <v>12693.545</v>
      </c>
      <c r="I110" s="115">
        <v>5634.3389999999999</v>
      </c>
      <c r="J110" s="22">
        <f t="shared" si="8"/>
        <v>0</v>
      </c>
      <c r="K110" s="23">
        <f t="shared" si="9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75" x14ac:dyDescent="0.25">
      <c r="A111" s="89">
        <v>101</v>
      </c>
      <c r="B111" s="29"/>
      <c r="C111" s="31"/>
      <c r="D111" s="84" t="s">
        <v>218</v>
      </c>
      <c r="E111" s="78" t="s">
        <v>128</v>
      </c>
      <c r="F111" s="120">
        <v>21055</v>
      </c>
      <c r="G111" s="120">
        <v>31753</v>
      </c>
      <c r="H111" s="120">
        <v>21055</v>
      </c>
      <c r="I111" s="120">
        <v>31753</v>
      </c>
      <c r="J111" s="22">
        <f t="shared" si="8"/>
        <v>0</v>
      </c>
      <c r="K111" s="23">
        <f t="shared" si="9"/>
        <v>0</v>
      </c>
      <c r="L111" s="24">
        <f>J111*G119</f>
        <v>0</v>
      </c>
      <c r="M111" s="25">
        <f>K111*G120</f>
        <v>0</v>
      </c>
      <c r="N111" s="26">
        <f t="shared" si="7"/>
        <v>0</v>
      </c>
    </row>
    <row r="112" spans="1:14" ht="16.5" thickBot="1" x14ac:dyDescent="0.3">
      <c r="A112" s="90">
        <v>102</v>
      </c>
      <c r="B112" s="49"/>
      <c r="C112" s="64"/>
      <c r="D112" s="86">
        <v>342234</v>
      </c>
      <c r="E112" s="79" t="s">
        <v>230</v>
      </c>
      <c r="F112" s="121">
        <v>73136</v>
      </c>
      <c r="G112" s="121">
        <v>24397</v>
      </c>
      <c r="H112" s="121">
        <v>73154</v>
      </c>
      <c r="I112" s="121">
        <v>24402</v>
      </c>
      <c r="J112" s="77">
        <f t="shared" si="8"/>
        <v>18</v>
      </c>
      <c r="K112" s="76">
        <f t="shared" si="9"/>
        <v>5</v>
      </c>
      <c r="L112" s="53">
        <f>J112*G119</f>
        <v>148.5</v>
      </c>
      <c r="M112" s="54">
        <f>K112*G120</f>
        <v>41.25</v>
      </c>
      <c r="N112" s="55">
        <f>L112+M112</f>
        <v>189.75</v>
      </c>
    </row>
    <row r="113" spans="1:14" ht="16.5" thickBot="1" x14ac:dyDescent="0.3">
      <c r="A113" s="56"/>
      <c r="B113" s="57" t="s">
        <v>117</v>
      </c>
      <c r="C113" s="65"/>
      <c r="D113" s="87"/>
      <c r="E113" s="81"/>
      <c r="F113" s="91"/>
      <c r="G113" s="92"/>
      <c r="H113" s="91"/>
      <c r="I113" s="92"/>
      <c r="J113" s="59">
        <f>SUM(J11:J112)</f>
        <v>10363</v>
      </c>
      <c r="K113" s="60">
        <f>SUM(K11:K112)</f>
        <v>4165</v>
      </c>
      <c r="L113" s="61">
        <f>SUM(L11:L112)</f>
        <v>85494.75</v>
      </c>
      <c r="M113" s="62">
        <f>SUM(M11:M112)</f>
        <v>34361.25</v>
      </c>
      <c r="N113" s="66">
        <f>L113+M113</f>
        <v>119856</v>
      </c>
    </row>
    <row r="114" spans="1:14" ht="16.5" thickBot="1" x14ac:dyDescent="0.3">
      <c r="A114" s="48"/>
      <c r="B114" s="49"/>
      <c r="C114" s="50"/>
      <c r="D114" s="85"/>
      <c r="E114" s="82"/>
      <c r="F114" s="73"/>
      <c r="G114" s="93"/>
      <c r="H114" s="73"/>
      <c r="I114" s="93"/>
      <c r="J114" s="51"/>
      <c r="K114" s="52"/>
      <c r="L114" s="53"/>
      <c r="M114" s="54"/>
      <c r="N114" s="55"/>
    </row>
    <row r="115" spans="1:14" ht="16.5" thickBot="1" x14ac:dyDescent="0.3">
      <c r="A115" s="56"/>
      <c r="B115" s="57" t="s">
        <v>118</v>
      </c>
      <c r="C115" s="58"/>
      <c r="D115" s="88">
        <v>25972</v>
      </c>
      <c r="E115" s="80"/>
      <c r="F115" s="122">
        <v>1516942</v>
      </c>
      <c r="G115" s="123">
        <v>594154</v>
      </c>
      <c r="H115" s="122">
        <v>1528875</v>
      </c>
      <c r="I115" s="123">
        <v>599309</v>
      </c>
      <c r="J115" s="59">
        <f>H115-F115</f>
        <v>11933</v>
      </c>
      <c r="K115" s="60">
        <f>I115-G115</f>
        <v>5155</v>
      </c>
      <c r="L115" s="61">
        <f>J115*G119</f>
        <v>98447.25</v>
      </c>
      <c r="M115" s="62">
        <f>K115*G120</f>
        <v>42528.75</v>
      </c>
      <c r="N115" s="63">
        <f>L115+M115</f>
        <v>140976</v>
      </c>
    </row>
    <row r="116" spans="1:14" x14ac:dyDescent="0.25">
      <c r="A116" s="70"/>
      <c r="B116" s="70"/>
      <c r="C116" s="70"/>
      <c r="D116" s="70"/>
      <c r="E116" s="1"/>
      <c r="F116" s="70"/>
      <c r="G116" s="70"/>
      <c r="H116" s="70"/>
      <c r="I116" s="70"/>
      <c r="J116" s="70"/>
      <c r="K116" s="70"/>
      <c r="L116" s="70"/>
      <c r="M116" s="70"/>
      <c r="N116" s="70"/>
    </row>
    <row r="117" spans="1:14" x14ac:dyDescent="0.25">
      <c r="A117" s="70"/>
      <c r="B117" s="70" t="s">
        <v>119</v>
      </c>
      <c r="C117" s="70">
        <v>40</v>
      </c>
      <c r="D117" s="70"/>
      <c r="E117" s="1"/>
      <c r="F117" s="70"/>
      <c r="G117" s="70"/>
      <c r="H117" s="70"/>
      <c r="I117" s="70"/>
      <c r="J117" s="70"/>
      <c r="K117" s="70"/>
      <c r="L117" s="70"/>
      <c r="M117" s="70"/>
      <c r="N117" s="70"/>
    </row>
    <row r="118" spans="1:14" ht="15.75" thickBot="1" x14ac:dyDescent="0.3">
      <c r="A118" s="70"/>
      <c r="B118" s="70"/>
      <c r="C118" s="70"/>
      <c r="D118" s="70"/>
      <c r="E118" s="1"/>
      <c r="F118" s="70"/>
      <c r="G118" s="70"/>
      <c r="H118" s="70"/>
      <c r="I118" s="70"/>
      <c r="J118" s="70"/>
      <c r="K118" s="70"/>
      <c r="L118" s="70"/>
      <c r="M118" s="70"/>
      <c r="N118" s="70"/>
    </row>
    <row r="119" spans="1:14" ht="16.5" thickBot="1" x14ac:dyDescent="0.3">
      <c r="A119" s="70"/>
      <c r="B119" s="142" t="s">
        <v>120</v>
      </c>
      <c r="C119" s="142"/>
      <c r="D119" s="142"/>
      <c r="E119" s="142"/>
      <c r="F119" s="143"/>
      <c r="G119" s="32">
        <v>8.25</v>
      </c>
      <c r="H119" s="70"/>
      <c r="I119" s="70"/>
      <c r="J119" s="144" t="s">
        <v>121</v>
      </c>
      <c r="K119" s="145"/>
      <c r="L119" s="146" t="s">
        <v>121</v>
      </c>
      <c r="M119" s="145"/>
      <c r="N119" s="33" t="s">
        <v>122</v>
      </c>
    </row>
    <row r="120" spans="1:14" ht="16.5" thickBot="1" x14ac:dyDescent="0.3">
      <c r="A120" s="70"/>
      <c r="B120" s="142" t="s">
        <v>123</v>
      </c>
      <c r="C120" s="142"/>
      <c r="D120" s="142"/>
      <c r="E120" s="142"/>
      <c r="F120" s="143"/>
      <c r="G120" s="34">
        <v>8.25</v>
      </c>
      <c r="H120" s="70"/>
      <c r="I120" s="70"/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5" thickBot="1" x14ac:dyDescent="0.3">
      <c r="A121" s="70"/>
      <c r="B121" s="70"/>
      <c r="C121" s="70"/>
      <c r="D121" s="70"/>
      <c r="E121" s="1"/>
      <c r="F121" s="70"/>
      <c r="G121" s="39"/>
      <c r="H121" s="70"/>
      <c r="I121" s="70"/>
      <c r="J121" s="40">
        <f>J115-J113</f>
        <v>1570</v>
      </c>
      <c r="K121" s="41">
        <f>K115-K113</f>
        <v>990</v>
      </c>
      <c r="L121" s="42">
        <f>L115-L113</f>
        <v>12952.5</v>
      </c>
      <c r="M121" s="42">
        <f>M115-M113</f>
        <v>8167.5</v>
      </c>
      <c r="N121" s="42">
        <f>L121+M121</f>
        <v>21120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показания за месяц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Александр</cp:lastModifiedBy>
  <dcterms:created xsi:type="dcterms:W3CDTF">2016-07-23T11:48:10Z</dcterms:created>
  <dcterms:modified xsi:type="dcterms:W3CDTF">2025-11-25T11:52:58Z</dcterms:modified>
</cp:coreProperties>
</file>