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ss\YandexDisk\СНТ\TB\"/>
    </mc:Choice>
  </mc:AlternateContent>
  <xr:revisionPtr revIDLastSave="0" documentId="8_{5638DD62-9834-4D58-A2E7-60603C542388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август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6" i="21" l="1"/>
  <c r="L16" i="21" s="1"/>
  <c r="K115" i="21"/>
  <c r="M115" i="21" s="1"/>
  <c r="J115" i="21"/>
  <c r="K112" i="21"/>
  <c r="M112" i="21" s="1"/>
  <c r="J112" i="21"/>
  <c r="L112" i="21" s="1"/>
  <c r="N112" i="21" s="1"/>
  <c r="K111" i="21"/>
  <c r="M111" i="21" s="1"/>
  <c r="J111" i="21"/>
  <c r="L111" i="21" s="1"/>
  <c r="K110" i="21"/>
  <c r="M110" i="21" s="1"/>
  <c r="J110" i="21"/>
  <c r="L110" i="21" s="1"/>
  <c r="K109" i="21"/>
  <c r="M109" i="21" s="1"/>
  <c r="J109" i="21"/>
  <c r="L109" i="21" s="1"/>
  <c r="M108" i="21"/>
  <c r="K108" i="21"/>
  <c r="J108" i="21"/>
  <c r="L108" i="21" s="1"/>
  <c r="K107" i="21"/>
  <c r="M107" i="21" s="1"/>
  <c r="J107" i="21"/>
  <c r="L107" i="21" s="1"/>
  <c r="K106" i="21"/>
  <c r="M106" i="21" s="1"/>
  <c r="J106" i="21"/>
  <c r="L106" i="21" s="1"/>
  <c r="K105" i="21"/>
  <c r="M105" i="21" s="1"/>
  <c r="J105" i="21"/>
  <c r="L105" i="21" s="1"/>
  <c r="K104" i="21"/>
  <c r="M104" i="21" s="1"/>
  <c r="J104" i="21"/>
  <c r="L104" i="21" s="1"/>
  <c r="K103" i="21"/>
  <c r="M103" i="21" s="1"/>
  <c r="J103" i="21"/>
  <c r="L103" i="21" s="1"/>
  <c r="K102" i="21"/>
  <c r="M102" i="21" s="1"/>
  <c r="J102" i="21"/>
  <c r="L102" i="21" s="1"/>
  <c r="K101" i="21"/>
  <c r="M101" i="21" s="1"/>
  <c r="J101" i="21"/>
  <c r="L101" i="21" s="1"/>
  <c r="K100" i="21"/>
  <c r="M100" i="21" s="1"/>
  <c r="J100" i="21"/>
  <c r="L100" i="21" s="1"/>
  <c r="K99" i="21"/>
  <c r="M99" i="21" s="1"/>
  <c r="J99" i="21"/>
  <c r="L99" i="21" s="1"/>
  <c r="K98" i="21"/>
  <c r="M98" i="21" s="1"/>
  <c r="J98" i="21"/>
  <c r="L98" i="21" s="1"/>
  <c r="K97" i="21"/>
  <c r="M97" i="21" s="1"/>
  <c r="J97" i="21"/>
  <c r="L97" i="21" s="1"/>
  <c r="K96" i="21"/>
  <c r="M96" i="21" s="1"/>
  <c r="J96" i="21"/>
  <c r="L96" i="21" s="1"/>
  <c r="K95" i="21"/>
  <c r="M95" i="21" s="1"/>
  <c r="J95" i="21"/>
  <c r="L95" i="21" s="1"/>
  <c r="K94" i="21"/>
  <c r="M94" i="21" s="1"/>
  <c r="J94" i="21"/>
  <c r="L94" i="21" s="1"/>
  <c r="K93" i="21"/>
  <c r="M93" i="21" s="1"/>
  <c r="J93" i="21"/>
  <c r="L93" i="21" s="1"/>
  <c r="K92" i="21"/>
  <c r="M92" i="21" s="1"/>
  <c r="J92" i="21"/>
  <c r="L92" i="21" s="1"/>
  <c r="K91" i="21"/>
  <c r="M91" i="21" s="1"/>
  <c r="J91" i="21"/>
  <c r="L91" i="21" s="1"/>
  <c r="N91" i="21" s="1"/>
  <c r="K90" i="21"/>
  <c r="M90" i="21" s="1"/>
  <c r="J90" i="21"/>
  <c r="L90" i="21" s="1"/>
  <c r="K89" i="21"/>
  <c r="M89" i="21" s="1"/>
  <c r="J89" i="21"/>
  <c r="L89" i="21" s="1"/>
  <c r="K88" i="21"/>
  <c r="M88" i="21" s="1"/>
  <c r="J88" i="21"/>
  <c r="L88" i="21" s="1"/>
  <c r="K87" i="21"/>
  <c r="M87" i="21" s="1"/>
  <c r="J87" i="21"/>
  <c r="L87" i="21" s="1"/>
  <c r="K86" i="21"/>
  <c r="M86" i="21" s="1"/>
  <c r="J86" i="21"/>
  <c r="L86" i="21" s="1"/>
  <c r="K85" i="21"/>
  <c r="M85" i="21" s="1"/>
  <c r="J85" i="21"/>
  <c r="L85" i="21" s="1"/>
  <c r="K84" i="21"/>
  <c r="M84" i="21" s="1"/>
  <c r="J84" i="21"/>
  <c r="L84" i="21" s="1"/>
  <c r="K83" i="21"/>
  <c r="M83" i="21" s="1"/>
  <c r="J83" i="21"/>
  <c r="L83" i="21" s="1"/>
  <c r="K82" i="21"/>
  <c r="M82" i="21" s="1"/>
  <c r="J82" i="21"/>
  <c r="L82" i="21" s="1"/>
  <c r="K81" i="21"/>
  <c r="M81" i="21" s="1"/>
  <c r="J81" i="21"/>
  <c r="L81" i="21" s="1"/>
  <c r="K80" i="21"/>
  <c r="M80" i="21" s="1"/>
  <c r="J80" i="21"/>
  <c r="L80" i="21" s="1"/>
  <c r="K79" i="21"/>
  <c r="M79" i="21" s="1"/>
  <c r="J79" i="21"/>
  <c r="L79" i="21" s="1"/>
  <c r="K78" i="21"/>
  <c r="M78" i="21" s="1"/>
  <c r="J78" i="21"/>
  <c r="L78" i="21" s="1"/>
  <c r="K77" i="21"/>
  <c r="M77" i="21" s="1"/>
  <c r="J77" i="21"/>
  <c r="L77" i="21" s="1"/>
  <c r="K76" i="21"/>
  <c r="M76" i="21" s="1"/>
  <c r="J76" i="21"/>
  <c r="L76" i="21" s="1"/>
  <c r="K75" i="21"/>
  <c r="M75" i="21" s="1"/>
  <c r="J75" i="21"/>
  <c r="L75" i="21" s="1"/>
  <c r="K74" i="21"/>
  <c r="M74" i="21" s="1"/>
  <c r="J74" i="21"/>
  <c r="L74" i="21" s="1"/>
  <c r="K73" i="21"/>
  <c r="M73" i="21" s="1"/>
  <c r="J73" i="21"/>
  <c r="L73" i="21" s="1"/>
  <c r="K72" i="21"/>
  <c r="M72" i="21" s="1"/>
  <c r="J72" i="21"/>
  <c r="L72" i="21" s="1"/>
  <c r="K71" i="21"/>
  <c r="M71" i="21" s="1"/>
  <c r="J71" i="21"/>
  <c r="L71" i="21" s="1"/>
  <c r="K70" i="21"/>
  <c r="M70" i="21" s="1"/>
  <c r="J70" i="21"/>
  <c r="L70" i="21" s="1"/>
  <c r="K69" i="21"/>
  <c r="M69" i="21" s="1"/>
  <c r="J69" i="21"/>
  <c r="L69" i="21" s="1"/>
  <c r="K68" i="21"/>
  <c r="M68" i="21" s="1"/>
  <c r="J68" i="21"/>
  <c r="L68" i="21" s="1"/>
  <c r="K67" i="21"/>
  <c r="M67" i="21" s="1"/>
  <c r="J67" i="21"/>
  <c r="L67" i="21" s="1"/>
  <c r="K66" i="21"/>
  <c r="M66" i="21" s="1"/>
  <c r="J66" i="21"/>
  <c r="L66" i="21" s="1"/>
  <c r="K65" i="21"/>
  <c r="M65" i="21" s="1"/>
  <c r="J65" i="21"/>
  <c r="L65" i="21" s="1"/>
  <c r="K64" i="21"/>
  <c r="M64" i="21" s="1"/>
  <c r="J64" i="21"/>
  <c r="L64" i="21" s="1"/>
  <c r="K63" i="21"/>
  <c r="M63" i="21" s="1"/>
  <c r="J63" i="21"/>
  <c r="L63" i="21" s="1"/>
  <c r="K62" i="21"/>
  <c r="M62" i="21" s="1"/>
  <c r="J62" i="21"/>
  <c r="L62" i="21" s="1"/>
  <c r="K61" i="21"/>
  <c r="M61" i="21" s="1"/>
  <c r="J61" i="21"/>
  <c r="L61" i="21" s="1"/>
  <c r="K60" i="21"/>
  <c r="M60" i="21" s="1"/>
  <c r="J60" i="21"/>
  <c r="L60" i="21" s="1"/>
  <c r="K59" i="21"/>
  <c r="M59" i="21" s="1"/>
  <c r="J59" i="21"/>
  <c r="L59" i="21" s="1"/>
  <c r="K58" i="21"/>
  <c r="M58" i="21" s="1"/>
  <c r="J58" i="21"/>
  <c r="L58" i="21" s="1"/>
  <c r="K57" i="21"/>
  <c r="M57" i="21" s="1"/>
  <c r="J57" i="21"/>
  <c r="L57" i="21" s="1"/>
  <c r="K56" i="21"/>
  <c r="M56" i="21" s="1"/>
  <c r="J56" i="21"/>
  <c r="L56" i="21" s="1"/>
  <c r="K55" i="21"/>
  <c r="M55" i="21" s="1"/>
  <c r="J55" i="21"/>
  <c r="L55" i="21" s="1"/>
  <c r="K54" i="21"/>
  <c r="M54" i="21" s="1"/>
  <c r="J54" i="21"/>
  <c r="L54" i="21" s="1"/>
  <c r="K53" i="21"/>
  <c r="M53" i="21" s="1"/>
  <c r="J53" i="21"/>
  <c r="L53" i="21" s="1"/>
  <c r="K52" i="21"/>
  <c r="M52" i="21" s="1"/>
  <c r="J52" i="21"/>
  <c r="L52" i="21" s="1"/>
  <c r="K51" i="21"/>
  <c r="M51" i="21" s="1"/>
  <c r="J51" i="21"/>
  <c r="L51" i="21" s="1"/>
  <c r="K50" i="21"/>
  <c r="M50" i="21" s="1"/>
  <c r="J50" i="21"/>
  <c r="L50" i="21" s="1"/>
  <c r="K49" i="21"/>
  <c r="M49" i="21" s="1"/>
  <c r="J49" i="21"/>
  <c r="L49" i="21" s="1"/>
  <c r="K48" i="21"/>
  <c r="M48" i="21" s="1"/>
  <c r="J48" i="21"/>
  <c r="L48" i="21" s="1"/>
  <c r="K47" i="21"/>
  <c r="M47" i="21" s="1"/>
  <c r="J47" i="21"/>
  <c r="L47" i="21" s="1"/>
  <c r="K46" i="21"/>
  <c r="M46" i="21" s="1"/>
  <c r="J46" i="21"/>
  <c r="L46" i="21" s="1"/>
  <c r="K45" i="21"/>
  <c r="M45" i="21" s="1"/>
  <c r="J45" i="21"/>
  <c r="L45" i="21" s="1"/>
  <c r="K44" i="21"/>
  <c r="M44" i="21" s="1"/>
  <c r="J44" i="21"/>
  <c r="L44" i="21" s="1"/>
  <c r="K43" i="21"/>
  <c r="M43" i="21" s="1"/>
  <c r="J43" i="21"/>
  <c r="L43" i="21" s="1"/>
  <c r="K42" i="21"/>
  <c r="M42" i="21" s="1"/>
  <c r="J42" i="21"/>
  <c r="L42" i="21" s="1"/>
  <c r="K41" i="21"/>
  <c r="M41" i="21" s="1"/>
  <c r="J41" i="21"/>
  <c r="L41" i="21" s="1"/>
  <c r="K40" i="21"/>
  <c r="M40" i="21" s="1"/>
  <c r="J40" i="21"/>
  <c r="L40" i="21" s="1"/>
  <c r="N40" i="21" s="1"/>
  <c r="K39" i="21"/>
  <c r="M39" i="21" s="1"/>
  <c r="J39" i="21"/>
  <c r="L39" i="21" s="1"/>
  <c r="K38" i="21"/>
  <c r="M38" i="21" s="1"/>
  <c r="J38" i="21"/>
  <c r="L38" i="21" s="1"/>
  <c r="N38" i="21" s="1"/>
  <c r="K37" i="21"/>
  <c r="M37" i="21" s="1"/>
  <c r="J37" i="21"/>
  <c r="L37" i="21" s="1"/>
  <c r="K36" i="21"/>
  <c r="M36" i="21" s="1"/>
  <c r="J36" i="21"/>
  <c r="L36" i="21" s="1"/>
  <c r="K35" i="21"/>
  <c r="M35" i="21" s="1"/>
  <c r="J35" i="21"/>
  <c r="L35" i="21" s="1"/>
  <c r="K34" i="21"/>
  <c r="M34" i="21" s="1"/>
  <c r="J34" i="21"/>
  <c r="L34" i="21" s="1"/>
  <c r="K33" i="21"/>
  <c r="M33" i="21" s="1"/>
  <c r="J33" i="21"/>
  <c r="L33" i="21" s="1"/>
  <c r="K32" i="21"/>
  <c r="M32" i="21" s="1"/>
  <c r="J32" i="21"/>
  <c r="L32" i="21" s="1"/>
  <c r="K31" i="21"/>
  <c r="M31" i="21" s="1"/>
  <c r="J31" i="21"/>
  <c r="L31" i="21" s="1"/>
  <c r="K30" i="21"/>
  <c r="M30" i="21" s="1"/>
  <c r="J30" i="21"/>
  <c r="L30" i="21" s="1"/>
  <c r="K29" i="21"/>
  <c r="M29" i="21" s="1"/>
  <c r="J29" i="21"/>
  <c r="L29" i="21" s="1"/>
  <c r="K28" i="21"/>
  <c r="M28" i="21" s="1"/>
  <c r="J28" i="21"/>
  <c r="L28" i="21" s="1"/>
  <c r="K27" i="21"/>
  <c r="M27" i="21" s="1"/>
  <c r="J27" i="21"/>
  <c r="L27" i="21" s="1"/>
  <c r="K26" i="21"/>
  <c r="M26" i="21" s="1"/>
  <c r="J26" i="21"/>
  <c r="L26" i="21" s="1"/>
  <c r="K25" i="21"/>
  <c r="M25" i="21" s="1"/>
  <c r="J25" i="21"/>
  <c r="L25" i="21" s="1"/>
  <c r="K24" i="21"/>
  <c r="M24" i="21" s="1"/>
  <c r="J24" i="21"/>
  <c r="L24" i="21" s="1"/>
  <c r="K23" i="21"/>
  <c r="M23" i="21" s="1"/>
  <c r="J23" i="21"/>
  <c r="L23" i="21" s="1"/>
  <c r="K22" i="21"/>
  <c r="M22" i="21" s="1"/>
  <c r="J22" i="21"/>
  <c r="L22" i="21" s="1"/>
  <c r="K21" i="21"/>
  <c r="M21" i="21" s="1"/>
  <c r="J21" i="21"/>
  <c r="L21" i="21" s="1"/>
  <c r="K20" i="21"/>
  <c r="M20" i="21" s="1"/>
  <c r="J20" i="21"/>
  <c r="L20" i="21" s="1"/>
  <c r="N20" i="21" s="1"/>
  <c r="K19" i="21"/>
  <c r="M19" i="21" s="1"/>
  <c r="J19" i="21"/>
  <c r="L19" i="21" s="1"/>
  <c r="K18" i="21"/>
  <c r="M18" i="21" s="1"/>
  <c r="J18" i="21"/>
  <c r="L18" i="21" s="1"/>
  <c r="K17" i="21"/>
  <c r="M17" i="21" s="1"/>
  <c r="J17" i="21"/>
  <c r="L17" i="21" s="1"/>
  <c r="K16" i="21"/>
  <c r="M16" i="21" s="1"/>
  <c r="K15" i="21"/>
  <c r="M15" i="21" s="1"/>
  <c r="J15" i="21"/>
  <c r="L15" i="21" s="1"/>
  <c r="K14" i="21"/>
  <c r="M14" i="21" s="1"/>
  <c r="J14" i="21"/>
  <c r="L14" i="21" s="1"/>
  <c r="K13" i="21"/>
  <c r="M13" i="21" s="1"/>
  <c r="J13" i="21"/>
  <c r="L13" i="21" s="1"/>
  <c r="K12" i="21"/>
  <c r="M12" i="21" s="1"/>
  <c r="J12" i="21"/>
  <c r="L12" i="21" s="1"/>
  <c r="K11" i="21"/>
  <c r="J11" i="21"/>
  <c r="L11" i="21" s="1"/>
  <c r="N95" i="21" l="1"/>
  <c r="N71" i="21"/>
  <c r="N78" i="21"/>
  <c r="N107" i="21"/>
  <c r="N15" i="21"/>
  <c r="N110" i="21"/>
  <c r="N25" i="21"/>
  <c r="N47" i="21"/>
  <c r="N84" i="21"/>
  <c r="N94" i="21"/>
  <c r="J113" i="21"/>
  <c r="J121" i="21" s="1"/>
  <c r="N86" i="21"/>
  <c r="K113" i="21"/>
  <c r="K121" i="21" s="1"/>
  <c r="N72" i="21"/>
  <c r="N82" i="21"/>
  <c r="N96" i="21"/>
  <c r="N106" i="21"/>
  <c r="N56" i="21"/>
  <c r="N61" i="21"/>
  <c r="N17" i="21"/>
  <c r="N18" i="21"/>
  <c r="N34" i="21"/>
  <c r="N51" i="21"/>
  <c r="N62" i="21"/>
  <c r="N108" i="21"/>
  <c r="N63" i="21"/>
  <c r="N103" i="21"/>
  <c r="N65" i="21"/>
  <c r="N19" i="21"/>
  <c r="N29" i="21"/>
  <c r="N16" i="21"/>
  <c r="N41" i="21"/>
  <c r="N53" i="21"/>
  <c r="N70" i="21"/>
  <c r="N98" i="21"/>
  <c r="N12" i="21"/>
  <c r="N50" i="21"/>
  <c r="N77" i="21"/>
  <c r="N46" i="21"/>
  <c r="N58" i="21"/>
  <c r="N74" i="21"/>
  <c r="N81" i="21"/>
  <c r="N101" i="21"/>
  <c r="N21" i="21"/>
  <c r="N54" i="21"/>
  <c r="N57" i="21"/>
  <c r="N36" i="21"/>
  <c r="N42" i="21"/>
  <c r="N93" i="21"/>
  <c r="N13" i="21"/>
  <c r="N67" i="21"/>
  <c r="N89" i="21"/>
  <c r="N73" i="21"/>
  <c r="N45" i="21"/>
  <c r="N30" i="21"/>
  <c r="N55" i="21"/>
  <c r="N79" i="21"/>
  <c r="N90" i="21"/>
  <c r="N32" i="21"/>
  <c r="N102" i="21"/>
  <c r="N22" i="21"/>
  <c r="N26" i="21"/>
  <c r="N60" i="21"/>
  <c r="N76" i="21"/>
  <c r="N80" i="21"/>
  <c r="N14" i="21"/>
  <c r="N31" i="21"/>
  <c r="N44" i="21"/>
  <c r="N48" i="21"/>
  <c r="N52" i="21"/>
  <c r="N69" i="21"/>
  <c r="N105" i="21"/>
  <c r="N24" i="21"/>
  <c r="N33" i="21"/>
  <c r="N66" i="21"/>
  <c r="N85" i="21"/>
  <c r="N99" i="21"/>
  <c r="N100" i="21"/>
  <c r="N43" i="21"/>
  <c r="N59" i="21"/>
  <c r="N64" i="21"/>
  <c r="N68" i="21"/>
  <c r="N75" i="21"/>
  <c r="N83" i="21"/>
  <c r="N97" i="21"/>
  <c r="N104" i="21"/>
  <c r="N111" i="21"/>
  <c r="N35" i="21"/>
  <c r="N27" i="21"/>
  <c r="N87" i="21"/>
  <c r="L113" i="21"/>
  <c r="N23" i="21"/>
  <c r="N28" i="21"/>
  <c r="N49" i="21"/>
  <c r="N88" i="21"/>
  <c r="N109" i="21"/>
  <c r="N39" i="21"/>
  <c r="N37" i="21"/>
  <c r="N92" i="21"/>
  <c r="L115" i="21"/>
  <c r="M11" i="21"/>
  <c r="M113" i="21" s="1"/>
  <c r="M121" i="21" s="1"/>
  <c r="N11" i="21" l="1"/>
  <c r="N113" i="21"/>
  <c r="L121" i="21"/>
  <c r="N121" i="21" s="1"/>
  <c r="N115" i="21"/>
</calcChain>
</file>

<file path=xl/sharedStrings.xml><?xml version="1.0" encoding="utf-8"?>
<sst xmlns="http://schemas.openxmlformats.org/spreadsheetml/2006/main" count="241" uniqueCount="232">
  <si>
    <t>Участок</t>
  </si>
  <si>
    <t>Ведомость по потреблению электроэнергии</t>
  </si>
  <si>
    <t>Потребитель:</t>
  </si>
  <si>
    <t>СНТ "Автопромовец"</t>
  </si>
  <si>
    <t>Показания расхода электроэнергии за:</t>
  </si>
  <si>
    <t>№</t>
  </si>
  <si>
    <t>Ф.И.О.</t>
  </si>
  <si>
    <t>История</t>
  </si>
  <si>
    <t>Счетчик</t>
  </si>
  <si>
    <t>Показания на:</t>
  </si>
  <si>
    <t>Расход кВт/ч</t>
  </si>
  <si>
    <t>Расход (руб)</t>
  </si>
  <si>
    <t>Сумма (руб)</t>
  </si>
  <si>
    <t>п.п.</t>
  </si>
  <si>
    <t>владельца</t>
  </si>
  <si>
    <t>дневной тариф (кВт/ч)</t>
  </si>
  <si>
    <t>ночной тариф (кВт/ч)</t>
  </si>
  <si>
    <t>день Т1  (кВт/ч)</t>
  </si>
  <si>
    <t>ночь Т2 (кВт/ч)</t>
  </si>
  <si>
    <t>день Т1 (руб)</t>
  </si>
  <si>
    <t>ночь Т2 (руб)</t>
  </si>
  <si>
    <t>к оплате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</si>
  <si>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</si>
  <si>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</si>
  <si>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</si>
  <si>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</si>
  <si>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</si>
  <si>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</si>
  <si>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</si>
  <si>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</si>
  <si>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</si>
  <si>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</si>
  <si>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</si>
  <si>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</si>
  <si>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</si>
  <si>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</si>
  <si>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№ 15</t>
  </si>
  <si>
    <t>№ 16</t>
  </si>
  <si>
    <t>№ 17</t>
  </si>
  <si>
    <t>№ 18</t>
  </si>
  <si>
    <t>№ 19</t>
  </si>
  <si>
    <t>№ 20</t>
  </si>
  <si>
    <t>№ 21</t>
  </si>
  <si>
    <t>№ 22</t>
  </si>
  <si>
    <t>№ 23</t>
  </si>
  <si>
    <t>№ 24</t>
  </si>
  <si>
    <t>№ 25</t>
  </si>
  <si>
    <t>№ 27</t>
  </si>
  <si>
    <t>№ 28</t>
  </si>
  <si>
    <t>№ 29</t>
  </si>
  <si>
    <t>№ 31</t>
  </si>
  <si>
    <t>№ 32</t>
  </si>
  <si>
    <t>№ 33</t>
  </si>
  <si>
    <t>№ 35</t>
  </si>
  <si>
    <t>№ 37</t>
  </si>
  <si>
    <t>№ 38</t>
  </si>
  <si>
    <t>№ 39</t>
  </si>
  <si>
    <t>№ 41</t>
  </si>
  <si>
    <t>№ 42</t>
  </si>
  <si>
    <t>№ 43</t>
  </si>
  <si>
    <t>№ 44</t>
  </si>
  <si>
    <t>№ 45</t>
  </si>
  <si>
    <t>№ 46</t>
  </si>
  <si>
    <t>№ 47</t>
  </si>
  <si>
    <t>№ 48</t>
  </si>
  <si>
    <t>№ 49</t>
  </si>
  <si>
    <t>№ 50</t>
  </si>
  <si>
    <t>№ 52</t>
  </si>
  <si>
    <t>№ 53</t>
  </si>
  <si>
    <t>№ 55</t>
  </si>
  <si>
    <t>№ 57</t>
  </si>
  <si>
    <t>№ 58</t>
  </si>
  <si>
    <t>№ 59</t>
  </si>
  <si>
    <t>№ 60</t>
  </si>
  <si>
    <t>№ 61</t>
  </si>
  <si>
    <t>№ 62</t>
  </si>
  <si>
    <t>№ 63</t>
  </si>
  <si>
    <t>№ 64</t>
  </si>
  <si>
    <t>№ 65</t>
  </si>
  <si>
    <t>№ 66</t>
  </si>
  <si>
    <t>№ 67</t>
  </si>
  <si>
    <t>№ 68</t>
  </si>
  <si>
    <t>№ 69</t>
  </si>
  <si>
    <t>№ 70</t>
  </si>
  <si>
    <t>№ 71</t>
  </si>
  <si>
    <t>№ 72</t>
  </si>
  <si>
    <t>№ 73</t>
  </si>
  <si>
    <t>№ 74</t>
  </si>
  <si>
    <t>№ 75</t>
  </si>
  <si>
    <t>№ 76</t>
  </si>
  <si>
    <t>№ 77</t>
  </si>
  <si>
    <t>№ 78</t>
  </si>
  <si>
    <t>№ 79</t>
  </si>
  <si>
    <t>№ 80</t>
  </si>
  <si>
    <t>№ 81</t>
  </si>
  <si>
    <t>№ 82</t>
  </si>
  <si>
    <t>№ 83</t>
  </si>
  <si>
    <t>№ 84</t>
  </si>
  <si>
    <t>№ 85</t>
  </si>
  <si>
    <t>№ 87</t>
  </si>
  <si>
    <t>№ 88</t>
  </si>
  <si>
    <t>№ 90</t>
  </si>
  <si>
    <t>№ 91</t>
  </si>
  <si>
    <t>№ 92</t>
  </si>
  <si>
    <t>№ 93</t>
  </si>
  <si>
    <t>№ 94</t>
  </si>
  <si>
    <t>№ 95</t>
  </si>
  <si>
    <t>№ 96</t>
  </si>
  <si>
    <t>№ 97</t>
  </si>
  <si>
    <t>№ 98</t>
  </si>
  <si>
    <t>№ 99</t>
  </si>
  <si>
    <t>№ 101</t>
  </si>
  <si>
    <t>№ 102</t>
  </si>
  <si>
    <t>№ 103</t>
  </si>
  <si>
    <t>№ 104</t>
  </si>
  <si>
    <t>№ 105</t>
  </si>
  <si>
    <t>№ 106</t>
  </si>
  <si>
    <t>Итого, потребление:</t>
  </si>
  <si>
    <t>Ввод:</t>
  </si>
  <si>
    <t>Коэф-т трансформации:</t>
  </si>
  <si>
    <t>Дневной тариф (руб за 1кВт/ч):</t>
  </si>
  <si>
    <t>Небаланс</t>
  </si>
  <si>
    <t>Итоговый</t>
  </si>
  <si>
    <t>Ночной тариф (руб за 1кВт/ч):</t>
  </si>
  <si>
    <t xml:space="preserve">небаланс  (руб) </t>
  </si>
  <si>
    <t>№ 68а</t>
  </si>
  <si>
    <t>№ 26</t>
  </si>
  <si>
    <t>№ 71а</t>
  </si>
  <si>
    <t>Внеш.освещение</t>
  </si>
  <si>
    <t>25541/1</t>
  </si>
  <si>
    <t>25541/2</t>
  </si>
  <si>
    <t>25826/1</t>
  </si>
  <si>
    <t>25468/2</t>
  </si>
  <si>
    <t>25468/1</t>
  </si>
  <si>
    <t>25876/1</t>
  </si>
  <si>
    <t>25468/3</t>
  </si>
  <si>
    <t>25880/1</t>
  </si>
  <si>
    <t>25847/1</t>
  </si>
  <si>
    <t>25847/2</t>
  </si>
  <si>
    <t>25543/1</t>
  </si>
  <si>
    <t>25846/2</t>
  </si>
  <si>
    <t>25543/2</t>
  </si>
  <si>
    <t>25846/1</t>
  </si>
  <si>
    <t>25536/1</t>
  </si>
  <si>
    <t>25879/1</t>
  </si>
  <si>
    <t>25536/2</t>
  </si>
  <si>
    <t>25902/1</t>
  </si>
  <si>
    <t>25506/1</t>
  </si>
  <si>
    <t>25877/1</t>
  </si>
  <si>
    <t>25506/2</t>
  </si>
  <si>
    <t>25845/1</t>
  </si>
  <si>
    <t>365258/1</t>
  </si>
  <si>
    <t>25949/2</t>
  </si>
  <si>
    <t>25662/1</t>
  </si>
  <si>
    <t>25845/2</t>
  </si>
  <si>
    <t>25949/1</t>
  </si>
  <si>
    <t>25953/3</t>
  </si>
  <si>
    <t>25953/1</t>
  </si>
  <si>
    <t>25466/2</t>
  </si>
  <si>
    <t>25953/2</t>
  </si>
  <si>
    <t>25466/1</t>
  </si>
  <si>
    <t>25466/3</t>
  </si>
  <si>
    <t>25851/1</t>
  </si>
  <si>
    <t>25906/1</t>
  </si>
  <si>
    <t>25430/1</t>
  </si>
  <si>
    <t>25851/2</t>
  </si>
  <si>
    <t>25900/1</t>
  </si>
  <si>
    <t>25905/1</t>
  </si>
  <si>
    <t>31094/1</t>
  </si>
  <si>
    <t>25824/1</t>
  </si>
  <si>
    <t>25875/1</t>
  </si>
  <si>
    <t>25448/3</t>
  </si>
  <si>
    <t>25714/1</t>
  </si>
  <si>
    <t>25713/1</t>
  </si>
  <si>
    <t>25850/2</t>
  </si>
  <si>
    <t>25850/1</t>
  </si>
  <si>
    <t>25974/1</t>
  </si>
  <si>
    <t>25949/3</t>
  </si>
  <si>
    <t>25823/1</t>
  </si>
  <si>
    <t>25903/1</t>
  </si>
  <si>
    <t>25838/1</t>
  </si>
  <si>
    <t>25510/1</t>
  </si>
  <si>
    <t>25838/2</t>
  </si>
  <si>
    <t>25950/3</t>
  </si>
  <si>
    <t>25899/1</t>
  </si>
  <si>
    <t>25539/2</t>
  </si>
  <si>
    <t>25959/1</t>
  </si>
  <si>
    <t>25539/1</t>
  </si>
  <si>
    <t>25959/2</t>
  </si>
  <si>
    <t>25448/2</t>
  </si>
  <si>
    <t>25955/1</t>
  </si>
  <si>
    <t>25958/2</t>
  </si>
  <si>
    <t>26337/1</t>
  </si>
  <si>
    <t>25950/1</t>
  </si>
  <si>
    <t>25512/1</t>
  </si>
  <si>
    <t>25512/2</t>
  </si>
  <si>
    <t>25959/3</t>
  </si>
  <si>
    <t>25843/1</t>
  </si>
  <si>
    <t>25513/2</t>
  </si>
  <si>
    <t>25448/1</t>
  </si>
  <si>
    <t>25513/1</t>
  </si>
  <si>
    <t>25955/2</t>
  </si>
  <si>
    <t>25955/3</t>
  </si>
  <si>
    <t>25852/2</t>
  </si>
  <si>
    <t>341717/1</t>
  </si>
  <si>
    <t>25825/1</t>
  </si>
  <si>
    <t>25537/1</t>
  </si>
  <si>
    <t>25537/2</t>
  </si>
  <si>
    <t>25922/1</t>
  </si>
  <si>
    <t>25922/2</t>
  </si>
  <si>
    <t>26333/1</t>
  </si>
  <si>
    <t>25848/1</t>
  </si>
  <si>
    <t>25848/2</t>
  </si>
  <si>
    <t>26430/1</t>
  </si>
  <si>
    <t>25843/2</t>
  </si>
  <si>
    <t>26329/1</t>
  </si>
  <si>
    <t>25510/2</t>
  </si>
  <si>
    <t>365251/1</t>
  </si>
  <si>
    <t>365249/1</t>
  </si>
  <si>
    <t>370950/2</t>
  </si>
  <si>
    <t>370950/1</t>
  </si>
  <si>
    <t>370916/2</t>
  </si>
  <si>
    <t>370916/1</t>
  </si>
  <si>
    <t>371798/1</t>
  </si>
  <si>
    <t>370881/1</t>
  </si>
  <si>
    <t>370881/2</t>
  </si>
  <si>
    <t>№ 54</t>
  </si>
  <si>
    <t>373333/1</t>
  </si>
  <si>
    <t>373351/1</t>
  </si>
  <si>
    <t>373338/1</t>
  </si>
  <si>
    <t>ВЗУ</t>
  </si>
  <si>
    <t>№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</si>
</sst>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р.&quot;;[Red]\-#,##0.00&quot;р.&quot;"/>
    <numFmt numFmtId="165" formatCode="_-* #,##0.00&quot;р.&quot;_-;\-* #,##0.00&quot;р.&quot;_-;_-* &quot;-&quot;??&quot;р.&quot;_-;_-@_-"/>
    <numFmt numFmtId="166" formatCode="0.00_ ;[Red]\-0.00\ "/>
    <numFmt numFmtId="167" formatCode="0.0%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color indexed="10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color rgb="FFFF0000"/>
      <name val="Arial Cyr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Fill="0"/>
    <xf numFmtId="0" fontId="27" fillId="0" borderId="0"/>
  </cellStyleXfs>
  <cellXfs count="149">
    <xf numFmtId="0" fontId="0" fillId="0" borderId="0" xfId="0"/>
    <xf numFmtId="49" fontId="0" fillId="0" borderId="0" xfId="0" applyNumberFormat="1"/>
    <xf numFmtId="0" fontId="21" fillId="0" borderId="0" xfId="0" applyNumberFormat="1" applyFont="1"/>
    <xf numFmtId="0" fontId="22" fillId="0" borderId="0" xfId="0" applyFont="1"/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0" fillId="0" borderId="23" xfId="0" applyBorder="1"/>
    <xf numFmtId="166" fontId="0" fillId="0" borderId="15" xfId="0" applyNumberFormat="1" applyBorder="1" applyAlignment="1">
      <alignment horizontal="left"/>
    </xf>
    <xf numFmtId="166" fontId="0" fillId="0" borderId="13" xfId="0" applyNumberFormat="1" applyBorder="1" applyAlignment="1">
      <alignment horizontal="left"/>
    </xf>
    <xf numFmtId="165" fontId="23" fillId="0" borderId="13" xfId="0" applyNumberFormat="1" applyFont="1" applyBorder="1"/>
    <xf numFmtId="0" fontId="21" fillId="0" borderId="25" xfId="0" applyFont="1" applyBorder="1" applyAlignment="1">
      <alignment vertical="center"/>
    </xf>
    <xf numFmtId="166" fontId="0" fillId="0" borderId="26" xfId="0" applyNumberFormat="1" applyBorder="1" applyAlignment="1">
      <alignment horizontal="left"/>
    </xf>
    <xf numFmtId="166" fontId="0" fillId="0" borderId="24" xfId="0" applyNumberFormat="1" applyBorder="1" applyAlignment="1">
      <alignment horizontal="left"/>
    </xf>
    <xf numFmtId="164" fontId="0" fillId="0" borderId="26" xfId="0" applyNumberFormat="1" applyBorder="1"/>
    <xf numFmtId="164" fontId="0" fillId="0" borderId="24" xfId="0" applyNumberFormat="1" applyBorder="1"/>
    <xf numFmtId="165" fontId="23" fillId="0" borderId="24" xfId="0" applyNumberFormat="1" applyFont="1" applyBorder="1"/>
    <xf numFmtId="0" fontId="21" fillId="0" borderId="26" xfId="0" applyFont="1" applyBorder="1" applyAlignment="1">
      <alignment vertical="center"/>
    </xf>
    <xf numFmtId="0" fontId="21" fillId="0" borderId="26" xfId="42" applyFont="1" applyFill="1" applyBorder="1" applyAlignment="1">
      <alignment vertical="center"/>
    </xf>
    <xf numFmtId="0" fontId="21" fillId="0" borderId="26" xfId="0" applyFont="1" applyBorder="1"/>
    <xf numFmtId="0" fontId="21" fillId="0" borderId="26" xfId="42" applyFont="1" applyFill="1" applyBorder="1"/>
    <xf numFmtId="0" fontId="0" fillId="0" borderId="27" xfId="0" applyBorder="1" applyAlignment="1">
      <alignment horizontal="center"/>
    </xf>
    <xf numFmtId="164" fontId="23" fillId="0" borderId="11" xfId="0" applyNumberFormat="1" applyFont="1" applyBorder="1" applyAlignment="1">
      <alignment horizontal="right"/>
    </xf>
    <xf numFmtId="165" fontId="21" fillId="0" borderId="11" xfId="0" applyNumberFormat="1" applyFont="1" applyBorder="1"/>
    <xf numFmtId="164" fontId="23" fillId="0" borderId="33" xfId="0" applyNumberFormat="1" applyFont="1" applyBorder="1" applyAlignment="1">
      <alignment horizontal="right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1" fillId="0" borderId="19" xfId="0" applyNumberFormat="1" applyFont="1" applyBorder="1"/>
    <xf numFmtId="167" fontId="0" fillId="0" borderId="0" xfId="0" applyNumberFormat="1"/>
    <xf numFmtId="4" fontId="23" fillId="0" borderId="18" xfId="0" applyNumberFormat="1" applyFont="1" applyBorder="1" applyAlignment="1">
      <alignment horizontal="center"/>
    </xf>
    <xf numFmtId="4" fontId="23" fillId="0" borderId="19" xfId="0" applyNumberFormat="1" applyFont="1" applyBorder="1" applyAlignment="1">
      <alignment horizontal="center"/>
    </xf>
    <xf numFmtId="164" fontId="23" fillId="0" borderId="19" xfId="0" applyNumberFormat="1" applyFont="1" applyBorder="1" applyAlignment="1">
      <alignment horizontal="center"/>
    </xf>
    <xf numFmtId="17" fontId="23" fillId="0" borderId="0" xfId="0" applyNumberFormat="1" applyFont="1" applyAlignment="1">
      <alignment horizontal="center"/>
    </xf>
    <xf numFmtId="0" fontId="21" fillId="0" borderId="36" xfId="0" applyFont="1" applyBorder="1" applyAlignment="1">
      <alignment horizontal="center"/>
    </xf>
    <xf numFmtId="15" fontId="23" fillId="0" borderId="11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0" xfId="0" applyBorder="1"/>
    <xf numFmtId="0" fontId="21" fillId="0" borderId="22" xfId="0" applyFont="1" applyBorder="1"/>
    <xf numFmtId="0" fontId="21" fillId="0" borderId="0" xfId="0" applyFont="1" applyBorder="1"/>
    <xf numFmtId="166" fontId="0" fillId="0" borderId="22" xfId="0" applyNumberFormat="1" applyBorder="1" applyAlignment="1">
      <alignment horizontal="left"/>
    </xf>
    <xf numFmtId="166" fontId="0" fillId="0" borderId="20" xfId="0" applyNumberFormat="1" applyBorder="1" applyAlignment="1">
      <alignment horizontal="left"/>
    </xf>
    <xf numFmtId="164" fontId="0" fillId="0" borderId="22" xfId="0" applyNumberFormat="1" applyBorder="1"/>
    <xf numFmtId="164" fontId="0" fillId="0" borderId="20" xfId="0" applyNumberFormat="1" applyBorder="1"/>
    <xf numFmtId="165" fontId="23" fillId="0" borderId="20" xfId="0" applyNumberFormat="1" applyFont="1" applyBorder="1"/>
    <xf numFmtId="0" fontId="0" fillId="0" borderId="41" xfId="0" applyBorder="1"/>
    <xf numFmtId="0" fontId="21" fillId="0" borderId="42" xfId="0" applyFont="1" applyBorder="1"/>
    <xf numFmtId="0" fontId="0" fillId="0" borderId="43" xfId="0" applyBorder="1" applyAlignment="1">
      <alignment horizontal="center"/>
    </xf>
    <xf numFmtId="166" fontId="0" fillId="0" borderId="42" xfId="0" applyNumberFormat="1" applyBorder="1" applyAlignment="1">
      <alignment horizontal="left"/>
    </xf>
    <xf numFmtId="166" fontId="0" fillId="0" borderId="33" xfId="0" applyNumberFormat="1" applyBorder="1" applyAlignment="1">
      <alignment horizontal="left"/>
    </xf>
    <xf numFmtId="164" fontId="0" fillId="0" borderId="42" xfId="0" applyNumberFormat="1" applyBorder="1"/>
    <xf numFmtId="164" fontId="0" fillId="0" borderId="33" xfId="0" applyNumberFormat="1" applyBorder="1"/>
    <xf numFmtId="165" fontId="23" fillId="0" borderId="33" xfId="0" applyNumberFormat="1" applyFont="1" applyBorder="1"/>
    <xf numFmtId="0" fontId="0" fillId="0" borderId="0" xfId="0" applyBorder="1" applyAlignment="1">
      <alignment horizontal="center"/>
    </xf>
    <xf numFmtId="0" fontId="21" fillId="0" borderId="43" xfId="0" applyFont="1" applyBorder="1"/>
    <xf numFmtId="164" fontId="23" fillId="0" borderId="33" xfId="0" applyNumberFormat="1" applyFont="1" applyBorder="1"/>
    <xf numFmtId="0" fontId="21" fillId="0" borderId="23" xfId="0" applyFont="1" applyBorder="1" applyAlignment="1">
      <alignment vertical="center"/>
    </xf>
    <xf numFmtId="0" fontId="21" fillId="0" borderId="1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0" fillId="0" borderId="0" xfId="0"/>
    <xf numFmtId="164" fontId="18" fillId="0" borderId="15" xfId="0" applyNumberFormat="1" applyFont="1" applyBorder="1"/>
    <xf numFmtId="164" fontId="18" fillId="0" borderId="13" xfId="0" applyNumberFormat="1" applyFont="1" applyBorder="1"/>
    <xf numFmtId="0" fontId="0" fillId="0" borderId="47" xfId="0" applyBorder="1" applyAlignment="1">
      <alignment horizontal="center"/>
    </xf>
    <xf numFmtId="0" fontId="24" fillId="0" borderId="41" xfId="0" applyFont="1" applyBorder="1" applyAlignment="1">
      <alignment horizontal="center"/>
    </xf>
    <xf numFmtId="15" fontId="23" fillId="0" borderId="14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166" fontId="0" fillId="0" borderId="19" xfId="0" applyNumberFormat="1" applyBorder="1" applyAlignment="1">
      <alignment horizontal="left"/>
    </xf>
    <xf numFmtId="166" fontId="0" fillId="0" borderId="51" xfId="0" applyNumberFormat="1" applyBorder="1" applyAlignment="1">
      <alignment horizontal="left"/>
    </xf>
    <xf numFmtId="0" fontId="0" fillId="0" borderId="27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43" xfId="0" applyNumberFormat="1" applyBorder="1" applyAlignment="1">
      <alignment horizontal="center"/>
    </xf>
    <xf numFmtId="0" fontId="26" fillId="0" borderId="43" xfId="0" applyNumberFormat="1" applyFont="1" applyBorder="1" applyAlignment="1">
      <alignment vertical="center"/>
    </xf>
    <xf numFmtId="0" fontId="26" fillId="0" borderId="0" xfId="0" applyNumberFormat="1" applyFont="1" applyBorder="1" applyAlignment="1">
      <alignment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/>
    </xf>
    <xf numFmtId="0" fontId="18" fillId="0" borderId="53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18" fillId="0" borderId="50" xfId="0" applyFont="1" applyFill="1" applyBorder="1" applyAlignment="1">
      <alignment horizontal="center" vertical="center"/>
    </xf>
    <xf numFmtId="0" fontId="0" fillId="0" borderId="54" xfId="0" applyBorder="1"/>
    <xf numFmtId="0" fontId="0" fillId="0" borderId="55" xfId="0" applyBorder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8" xfId="0" applyBorder="1" applyAlignment="1">
      <alignment horizontal="center"/>
    </xf>
    <xf numFmtId="0" fontId="21" fillId="0" borderId="0" xfId="0" applyFont="1"/>
    <xf numFmtId="0" fontId="0" fillId="0" borderId="23" xfId="0" applyFill="1" applyBorder="1"/>
    <xf numFmtId="0" fontId="21" fillId="0" borderId="26" xfId="0" applyFont="1" applyFill="1" applyBorder="1" applyAlignment="1">
      <alignment vertical="center"/>
    </xf>
    <xf numFmtId="0" fontId="0" fillId="0" borderId="27" xfId="0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166" fontId="0" fillId="0" borderId="26" xfId="0" applyNumberFormat="1" applyFill="1" applyBorder="1" applyAlignment="1">
      <alignment horizontal="left"/>
    </xf>
    <xf numFmtId="166" fontId="0" fillId="0" borderId="24" xfId="0" applyNumberFormat="1" applyFill="1" applyBorder="1" applyAlignment="1">
      <alignment horizontal="left"/>
    </xf>
    <xf numFmtId="164" fontId="0" fillId="0" borderId="26" xfId="0" applyNumberFormat="1" applyFill="1" applyBorder="1"/>
    <xf numFmtId="164" fontId="0" fillId="0" borderId="24" xfId="0" applyNumberFormat="1" applyFill="1" applyBorder="1"/>
    <xf numFmtId="165" fontId="23" fillId="0" borderId="24" xfId="0" applyNumberFormat="1" applyFont="1" applyFill="1" applyBorder="1"/>
    <xf numFmtId="0" fontId="0" fillId="0" borderId="0" xfId="0" applyFill="1"/>
    <xf numFmtId="0" fontId="21" fillId="0" borderId="0" xfId="0" applyFont="1" applyAlignment="1">
      <alignment horizontal="right"/>
    </xf>
    <xf numFmtId="0" fontId="21" fillId="0" borderId="29" xfId="0" applyFont="1" applyBorder="1" applyAlignment="1">
      <alignment horizontal="right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9" fontId="21" fillId="0" borderId="10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165" fontId="21" fillId="0" borderId="16" xfId="0" applyNumberFormat="1" applyFont="1" applyBorder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0" fontId="21" fillId="0" borderId="26" xfId="0" applyFont="1" applyFill="1" applyBorder="1"/>
    <xf numFmtId="0" fontId="18" fillId="0" borderId="23" xfId="0" applyFont="1" applyFill="1" applyBorder="1"/>
    <xf numFmtId="0" fontId="18" fillId="0" borderId="27" xfId="0" applyFont="1" applyFill="1" applyBorder="1" applyAlignment="1">
      <alignment horizontal="center"/>
    </xf>
    <xf numFmtId="0" fontId="18" fillId="0" borderId="27" xfId="0" applyNumberFormat="1" applyFont="1" applyFill="1" applyBorder="1" applyAlignment="1">
      <alignment horizontal="center"/>
    </xf>
    <xf numFmtId="166" fontId="18" fillId="0" borderId="26" xfId="0" applyNumberFormat="1" applyFont="1" applyFill="1" applyBorder="1" applyAlignment="1">
      <alignment horizontal="left"/>
    </xf>
    <xf numFmtId="166" fontId="18" fillId="0" borderId="24" xfId="0" applyNumberFormat="1" applyFont="1" applyFill="1" applyBorder="1" applyAlignment="1">
      <alignment horizontal="left"/>
    </xf>
    <xf numFmtId="164" fontId="18" fillId="0" borderId="26" xfId="0" applyNumberFormat="1" applyFont="1" applyFill="1" applyBorder="1"/>
    <xf numFmtId="164" fontId="18" fillId="0" borderId="24" xfId="0" applyNumberFormat="1" applyFont="1" applyFill="1" applyBorder="1"/>
    <xf numFmtId="0" fontId="18" fillId="0" borderId="0" xfId="0" applyFont="1" applyFill="1"/>
    <xf numFmtId="1" fontId="18" fillId="0" borderId="28" xfId="0" applyNumberFormat="1" applyFont="1" applyFill="1" applyBorder="1" applyAlignment="1">
      <alignment horizontal="center" vertical="center"/>
    </xf>
    <xf numFmtId="1" fontId="18" fillId="0" borderId="49" xfId="0" applyNumberFormat="1" applyFont="1" applyFill="1" applyBorder="1" applyAlignment="1">
      <alignment horizontal="center" vertical="center"/>
    </xf>
    <xf numFmtId="1" fontId="18" fillId="33" borderId="28" xfId="43" applyNumberFormat="1" applyFont="1" applyFill="1" applyBorder="1" applyAlignment="1">
      <alignment horizontal="center" vertical="center"/>
    </xf>
    <xf numFmtId="1" fontId="18" fillId="33" borderId="49" xfId="43" applyNumberFormat="1" applyFont="1" applyFill="1" applyBorder="1" applyAlignment="1">
      <alignment horizontal="center" vertical="center"/>
    </xf>
    <xf numFmtId="1" fontId="18" fillId="0" borderId="37" xfId="0" applyNumberFormat="1" applyFont="1" applyFill="1" applyBorder="1" applyAlignment="1">
      <alignment horizontal="center" vertical="center"/>
    </xf>
    <xf numFmtId="1" fontId="18" fillId="0" borderId="38" xfId="0" applyNumberFormat="1" applyFont="1" applyFill="1" applyBorder="1" applyAlignment="1">
      <alignment horizontal="center" vertical="center"/>
    </xf>
    <xf numFmtId="1" fontId="18" fillId="33" borderId="37" xfId="43" applyNumberFormat="1" applyFont="1" applyFill="1" applyBorder="1" applyAlignment="1">
      <alignment horizontal="center" vertical="center"/>
    </xf>
    <xf numFmtId="1" fontId="18" fillId="33" borderId="38" xfId="43" applyNumberFormat="1" applyFont="1" applyFill="1" applyBorder="1" applyAlignment="1">
      <alignment horizontal="center" vertical="center"/>
    </xf>
    <xf numFmtId="1" fontId="18" fillId="0" borderId="37" xfId="43" applyNumberFormat="1" applyFont="1" applyFill="1" applyBorder="1" applyAlignment="1">
      <alignment horizontal="center" vertical="center"/>
    </xf>
    <xf numFmtId="1" fontId="18" fillId="0" borderId="38" xfId="43" applyNumberFormat="1" applyFont="1" applyFill="1" applyBorder="1" applyAlignment="1">
      <alignment horizontal="center" vertical="center"/>
    </xf>
    <xf numFmtId="1" fontId="18" fillId="0" borderId="46" xfId="0" applyNumberFormat="1" applyFont="1" applyFill="1" applyBorder="1" applyAlignment="1">
      <alignment horizontal="center" vertical="center"/>
    </xf>
    <xf numFmtId="1" fontId="18" fillId="0" borderId="54" xfId="43" applyNumberFormat="1" applyFont="1" applyFill="1" applyBorder="1" applyAlignment="1">
      <alignment horizontal="center" vertical="center"/>
    </xf>
    <xf numFmtId="1" fontId="18" fillId="0" borderId="45" xfId="0" applyNumberFormat="1" applyFont="1" applyFill="1" applyBorder="1" applyAlignment="1">
      <alignment horizontal="center" vertical="center"/>
    </xf>
    <xf numFmtId="1" fontId="18" fillId="0" borderId="56" xfId="0" applyNumberFormat="1" applyFont="1" applyFill="1" applyBorder="1" applyAlignment="1">
      <alignment horizontal="center" vertical="center"/>
    </xf>
    <xf numFmtId="1" fontId="18" fillId="33" borderId="59" xfId="43" applyNumberFormat="1" applyFont="1" applyFill="1" applyBorder="1" applyAlignment="1">
      <alignment horizontal="center" vertical="center"/>
    </xf>
    <xf numFmtId="1" fontId="18" fillId="0" borderId="41" xfId="43" applyNumberFormat="1" applyFont="1" applyBorder="1" applyAlignment="1">
      <alignment horizontal="center" vertical="center"/>
    </xf>
    <xf numFmtId="1" fontId="18" fillId="0" borderId="33" xfId="43" applyNumberFormat="1" applyFont="1" applyBorder="1" applyAlignment="1">
      <alignment horizontal="center" vertical="center"/>
    </xf>
    <xf numFmtId="1" fontId="18" fillId="0" borderId="41" xfId="0" applyNumberFormat="1" applyFont="1" applyFill="1" applyBorder="1" applyAlignment="1">
      <alignment horizontal="center" vertical="center"/>
    </xf>
    <xf numFmtId="1" fontId="18" fillId="0" borderId="44" xfId="0" applyNumberFormat="1" applyFont="1" applyFill="1" applyBorder="1" applyAlignment="1">
      <alignment horizontal="center" vertical="center"/>
    </xf>
    <xf numFmtId="165" fontId="28" fillId="0" borderId="24" xfId="0" applyNumberFormat="1" applyFont="1" applyFill="1" applyBorder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_Показания за месяц" xfId="43" xr:uid="{5965650B-7B1F-459C-A585-D13624D90DDA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5A7DD-8A77-43C5-9001-A07B3F737189}">
  <dimension ref="A1:N121"/>
  <sheetViews>
    <sheetView tabSelected="1" workbookViewId="0"/>
  </sheetViews>
  <sheetFormatPr defaultRowHeight="15" x14ac:dyDescent="0.25"/>
  <cols>
    <col min="1" max="1" width="5.28515625" bestFit="1" customWidth="1"/>
    <col min="2" max="2" width="25.42578125" bestFit="1" customWidth="1"/>
    <col min="3" max="3" width="11" bestFit="1" customWidth="1"/>
    <col min="4" max="4" width="10.5703125" bestFit="1" customWidth="1"/>
    <col min="5" max="5" width="17" bestFit="1" customWidth="1"/>
    <col min="6" max="6" width="19" bestFit="1" customWidth="1"/>
    <col min="7" max="7" width="17.85546875" bestFit="1" customWidth="1"/>
    <col min="8" max="8" width="19" bestFit="1" customWidth="1"/>
    <col min="9" max="9" width="17.85546875" bestFit="1" customWidth="1"/>
    <col min="10" max="11" width="16.140625" bestFit="1" customWidth="1"/>
    <col min="12" max="13" width="13.42578125" bestFit="1" customWidth="1"/>
    <col min="14" max="14" width="21.140625" bestFit="1" customWidth="1"/>
  </cols>
  <sheetData>
    <row r="1" spans="1:14" x14ac:dyDescent="0.25">
      <c r="A1" s="70"/>
      <c r="B1" s="70"/>
      <c r="C1" s="70"/>
      <c r="D1" s="70"/>
      <c r="E1" s="1"/>
      <c r="F1" s="70"/>
      <c r="G1" s="70"/>
      <c r="H1" s="70"/>
      <c r="I1" s="70"/>
      <c r="J1" s="70"/>
      <c r="K1" s="70"/>
      <c r="L1" s="70"/>
      <c r="M1" s="70"/>
      <c r="N1" s="70"/>
    </row>
    <row r="2" spans="1:14" ht="20.25" x14ac:dyDescent="0.3">
      <c r="A2" s="70"/>
      <c r="B2" s="113" t="s">
        <v>1</v>
      </c>
      <c r="C2" s="113"/>
      <c r="D2" s="113"/>
      <c r="E2" s="113"/>
      <c r="F2" s="113"/>
      <c r="G2" s="113"/>
      <c r="H2" s="114"/>
      <c r="I2" s="114"/>
      <c r="J2" s="114"/>
      <c r="K2" s="70"/>
      <c r="L2" s="70"/>
      <c r="M2" s="70"/>
      <c r="N2" s="70"/>
    </row>
    <row r="3" spans="1:14" x14ac:dyDescent="0.25">
      <c r="A3" s="70"/>
      <c r="B3" s="70"/>
      <c r="C3" s="70"/>
      <c r="D3" s="70"/>
      <c r="E3" s="1"/>
      <c r="F3" s="70"/>
      <c r="G3" s="70"/>
      <c r="H3" s="70"/>
      <c r="I3" s="70"/>
      <c r="J3" s="70"/>
      <c r="K3" s="70"/>
      <c r="L3" s="70"/>
      <c r="M3" s="70"/>
      <c r="N3" s="70"/>
    </row>
    <row r="4" spans="1:14" ht="15.75" x14ac:dyDescent="0.25">
      <c r="A4" s="70"/>
      <c r="B4" s="97" t="s">
        <v>2</v>
      </c>
      <c r="C4" s="97"/>
      <c r="D4" s="97"/>
      <c r="E4" s="2"/>
      <c r="F4" s="115" t="s">
        <v>3</v>
      </c>
      <c r="G4" s="115"/>
      <c r="H4" s="70"/>
      <c r="I4" s="70"/>
      <c r="J4" s="70"/>
      <c r="K4" s="70"/>
      <c r="L4" s="70"/>
      <c r="M4" s="70"/>
      <c r="N4" s="70"/>
    </row>
    <row r="5" spans="1:14" x14ac:dyDescent="0.25">
      <c r="A5" s="70"/>
      <c r="B5" s="70"/>
      <c r="C5" s="70"/>
      <c r="D5" s="70"/>
      <c r="E5" s="1"/>
      <c r="F5" s="70"/>
      <c r="G5" s="70"/>
      <c r="H5" s="70"/>
      <c r="I5" s="70"/>
      <c r="J5" s="70"/>
      <c r="K5" s="70"/>
      <c r="L5" s="70"/>
      <c r="M5" s="70"/>
      <c r="N5" s="70"/>
    </row>
    <row r="6" spans="1:14" ht="18" x14ac:dyDescent="0.25">
      <c r="A6" s="3"/>
      <c r="B6" s="115" t="s">
        <v>4</v>
      </c>
      <c r="C6" s="115"/>
      <c r="D6" s="115"/>
      <c r="E6" s="115"/>
      <c r="F6" s="115"/>
      <c r="G6" s="43">
        <v>45870</v>
      </c>
      <c r="H6" s="3"/>
      <c r="I6" s="3"/>
      <c r="J6" s="3"/>
      <c r="K6" s="3"/>
      <c r="L6" s="3"/>
      <c r="M6" s="3"/>
      <c r="N6" s="3"/>
    </row>
    <row r="7" spans="1:14" ht="15.75" x14ac:dyDescent="0.25">
      <c r="A7" s="70"/>
      <c r="B7" s="70"/>
      <c r="C7" s="70"/>
      <c r="D7" s="70"/>
      <c r="E7" s="1"/>
      <c r="F7" s="4"/>
      <c r="G7" s="5"/>
      <c r="H7" s="4"/>
      <c r="I7" s="5"/>
      <c r="J7" s="70"/>
      <c r="K7" s="70"/>
      <c r="L7" s="70"/>
      <c r="M7" s="70"/>
      <c r="N7" s="70"/>
    </row>
    <row r="8" spans="1:14" ht="15.75" thickBot="1" x14ac:dyDescent="0.3">
      <c r="A8" s="70"/>
      <c r="B8" s="70"/>
      <c r="C8" s="70"/>
      <c r="D8" s="70"/>
      <c r="E8" s="1"/>
      <c r="F8" s="70"/>
      <c r="G8" s="70"/>
      <c r="H8" s="70"/>
      <c r="I8" s="70"/>
      <c r="J8" s="70"/>
      <c r="K8" s="70"/>
      <c r="L8" s="70"/>
      <c r="M8" s="70"/>
      <c r="N8" s="70"/>
    </row>
    <row r="9" spans="1:14" ht="16.5" thickBot="1" x14ac:dyDescent="0.3">
      <c r="A9" s="6" t="s">
        <v>5</v>
      </c>
      <c r="B9" s="68" t="s">
        <v>6</v>
      </c>
      <c r="C9" s="7" t="s">
        <v>7</v>
      </c>
      <c r="D9" s="8" t="s">
        <v>8</v>
      </c>
      <c r="E9" s="116" t="s">
        <v>0</v>
      </c>
      <c r="F9" s="44" t="s">
        <v>9</v>
      </c>
      <c r="G9" s="75">
        <v>45863</v>
      </c>
      <c r="H9" s="44" t="s">
        <v>9</v>
      </c>
      <c r="I9" s="45">
        <v>45894</v>
      </c>
      <c r="J9" s="9" t="s">
        <v>10</v>
      </c>
      <c r="K9" s="10" t="s">
        <v>10</v>
      </c>
      <c r="L9" s="118" t="s">
        <v>11</v>
      </c>
      <c r="M9" s="119"/>
      <c r="N9" s="11" t="s">
        <v>12</v>
      </c>
    </row>
    <row r="10" spans="1:14" ht="16.5" thickBot="1" x14ac:dyDescent="0.3">
      <c r="A10" s="12" t="s">
        <v>13</v>
      </c>
      <c r="B10" s="69" t="s">
        <v>14</v>
      </c>
      <c r="C10" s="13"/>
      <c r="D10" s="46"/>
      <c r="E10" s="117"/>
      <c r="F10" s="74" t="s">
        <v>15</v>
      </c>
      <c r="G10" s="76" t="s">
        <v>16</v>
      </c>
      <c r="H10" s="77" t="s">
        <v>15</v>
      </c>
      <c r="I10" s="78" t="s">
        <v>16</v>
      </c>
      <c r="J10" s="14" t="s">
        <v>17</v>
      </c>
      <c r="K10" s="15" t="s">
        <v>18</v>
      </c>
      <c r="L10" s="14" t="s">
        <v>19</v>
      </c>
      <c r="M10" s="15" t="s">
        <v>20</v>
      </c>
      <c r="N10" s="16" t="s">
        <v>21</v>
      </c>
    </row>
    <row r="11" spans="1:14" ht="15.75" x14ac:dyDescent="0.25">
      <c r="A11" s="17">
        <v>1</v>
      </c>
      <c r="B11" s="67"/>
      <c r="C11" s="47"/>
      <c r="D11" s="86" t="s">
        <v>227</v>
      </c>
      <c r="E11" s="81" t="s">
        <v>22</v>
      </c>
      <c r="F11" s="129">
        <v>7560.8050000000003</v>
      </c>
      <c r="G11" s="130">
        <v>3067.0830000000001</v>
      </c>
      <c r="H11" s="131">
        <v>7865</v>
      </c>
      <c r="I11" s="132">
        <v>3162</v>
      </c>
      <c r="J11" s="18">
        <f t="shared" ref="J11:J42" si="0">H11-F11</f>
        <v>304.19499999999971</v>
      </c>
      <c r="K11" s="19">
        <f t="shared" ref="K11:K42" si="1">I11-G11</f>
        <v>94.916999999999916</v>
      </c>
      <c r="L11" s="71">
        <f>J11*G119</f>
        <v>2509.6087499999976</v>
      </c>
      <c r="M11" s="72">
        <f>K11*G120</f>
        <v>783.06524999999931</v>
      </c>
      <c r="N11" s="20">
        <f t="shared" ref="N11:N76" si="2">L11+M11</f>
        <v>3292.6739999999968</v>
      </c>
    </row>
    <row r="12" spans="1:14" ht="15.75" x14ac:dyDescent="0.25">
      <c r="A12" s="17">
        <v>2</v>
      </c>
      <c r="B12" s="21"/>
      <c r="C12" s="31"/>
      <c r="D12" s="87" t="s">
        <v>129</v>
      </c>
      <c r="E12" s="81" t="s">
        <v>23</v>
      </c>
      <c r="F12" s="133">
        <v>1030.2170000000001</v>
      </c>
      <c r="G12" s="134">
        <v>713.74400000000003</v>
      </c>
      <c r="H12" s="135">
        <v>1034</v>
      </c>
      <c r="I12" s="136">
        <v>714</v>
      </c>
      <c r="J12" s="22">
        <f t="shared" si="0"/>
        <v>3.7829999999999018</v>
      </c>
      <c r="K12" s="23">
        <f t="shared" si="1"/>
        <v>0.25599999999997181</v>
      </c>
      <c r="L12" s="24">
        <f>J12*G119</f>
        <v>31.20974999999919</v>
      </c>
      <c r="M12" s="25">
        <f>K12*G120</f>
        <v>2.1119999999997674</v>
      </c>
      <c r="N12" s="26">
        <f t="shared" si="2"/>
        <v>33.321749999998957</v>
      </c>
    </row>
    <row r="13" spans="1:14" ht="15.75" x14ac:dyDescent="0.25">
      <c r="A13" s="17">
        <v>3</v>
      </c>
      <c r="B13" s="27"/>
      <c r="C13" s="31"/>
      <c r="D13" s="87" t="s">
        <v>130</v>
      </c>
      <c r="E13" s="81" t="s">
        <v>24</v>
      </c>
      <c r="F13" s="133">
        <v>23395.778999999999</v>
      </c>
      <c r="G13" s="134">
        <v>9438.1949999999997</v>
      </c>
      <c r="H13" s="135">
        <v>23660</v>
      </c>
      <c r="I13" s="136">
        <v>9607</v>
      </c>
      <c r="J13" s="22">
        <f t="shared" si="0"/>
        <v>264.22100000000137</v>
      </c>
      <c r="K13" s="23">
        <f t="shared" si="1"/>
        <v>168.80500000000029</v>
      </c>
      <c r="L13" s="24">
        <f>J13*G119</f>
        <v>2179.8232500000113</v>
      </c>
      <c r="M13" s="25">
        <f>K13*G120</f>
        <v>1392.6412500000024</v>
      </c>
      <c r="N13" s="26">
        <f t="shared" si="2"/>
        <v>3572.4645000000137</v>
      </c>
    </row>
    <row r="14" spans="1:14" ht="15.75" x14ac:dyDescent="0.25">
      <c r="A14" s="17">
        <v>4</v>
      </c>
      <c r="B14" s="27"/>
      <c r="C14" s="31"/>
      <c r="D14" s="87" t="s">
        <v>131</v>
      </c>
      <c r="E14" s="81" t="s">
        <v>25</v>
      </c>
      <c r="F14" s="133">
        <v>31551.47</v>
      </c>
      <c r="G14" s="134">
        <v>10318.937</v>
      </c>
      <c r="H14" s="135">
        <v>31830</v>
      </c>
      <c r="I14" s="136">
        <v>10354</v>
      </c>
      <c r="J14" s="22">
        <f t="shared" si="0"/>
        <v>278.52999999999884</v>
      </c>
      <c r="K14" s="23">
        <f t="shared" si="1"/>
        <v>35.063000000000102</v>
      </c>
      <c r="L14" s="24">
        <f>J14*G119</f>
        <v>2297.8724999999904</v>
      </c>
      <c r="M14" s="25">
        <f>K14*G120</f>
        <v>289.26975000000084</v>
      </c>
      <c r="N14" s="26">
        <f t="shared" si="2"/>
        <v>2587.1422499999912</v>
      </c>
    </row>
    <row r="15" spans="1:14" ht="15.75" x14ac:dyDescent="0.25">
      <c r="A15" s="17">
        <v>5</v>
      </c>
      <c r="B15" s="27"/>
      <c r="C15" s="31"/>
      <c r="D15" s="87" t="s">
        <v>132</v>
      </c>
      <c r="E15" s="81" t="s">
        <v>26</v>
      </c>
      <c r="F15" s="133">
        <v>25430.822</v>
      </c>
      <c r="G15" s="134">
        <v>9982.5720000000001</v>
      </c>
      <c r="H15" s="135">
        <v>25785</v>
      </c>
      <c r="I15" s="136">
        <v>10065</v>
      </c>
      <c r="J15" s="22">
        <f t="shared" si="0"/>
        <v>354.17799999999988</v>
      </c>
      <c r="K15" s="23">
        <f t="shared" si="1"/>
        <v>82.427999999999884</v>
      </c>
      <c r="L15" s="24">
        <f>J15*G119</f>
        <v>2921.968499999999</v>
      </c>
      <c r="M15" s="25">
        <f>K15*G120</f>
        <v>680.03099999999904</v>
      </c>
      <c r="N15" s="26">
        <f t="shared" si="2"/>
        <v>3601.9994999999981</v>
      </c>
    </row>
    <row r="16" spans="1:14" ht="15.75" x14ac:dyDescent="0.25">
      <c r="A16" s="17">
        <v>6</v>
      </c>
      <c r="B16" s="27"/>
      <c r="C16" s="31"/>
      <c r="D16" s="87" t="s">
        <v>133</v>
      </c>
      <c r="E16" s="81" t="s">
        <v>27</v>
      </c>
      <c r="F16" s="133">
        <v>15241.755999999999</v>
      </c>
      <c r="G16" s="134">
        <v>4871.9030000000002</v>
      </c>
      <c r="H16" s="135">
        <v>15446</v>
      </c>
      <c r="I16" s="136">
        <v>4896</v>
      </c>
      <c r="J16" s="22">
        <f t="shared" si="0"/>
        <v>204.2440000000006</v>
      </c>
      <c r="K16" s="23">
        <f t="shared" si="1"/>
        <v>24.096999999999753</v>
      </c>
      <c r="L16" s="24">
        <f>J16*G119</f>
        <v>1685.0130000000049</v>
      </c>
      <c r="M16" s="25">
        <f>K16*G120</f>
        <v>198.80024999999796</v>
      </c>
      <c r="N16" s="26">
        <f t="shared" si="2"/>
        <v>1883.8132500000029</v>
      </c>
    </row>
    <row r="17" spans="1:14" ht="15.75" x14ac:dyDescent="0.25">
      <c r="A17" s="17">
        <v>7</v>
      </c>
      <c r="B17" s="27"/>
      <c r="C17" s="31"/>
      <c r="D17" s="87" t="s">
        <v>134</v>
      </c>
      <c r="E17" s="81" t="s">
        <v>28</v>
      </c>
      <c r="F17" s="133">
        <v>15126.317999999999</v>
      </c>
      <c r="G17" s="134">
        <v>4209.0510000000004</v>
      </c>
      <c r="H17" s="135">
        <v>15256</v>
      </c>
      <c r="I17" s="136">
        <v>4247</v>
      </c>
      <c r="J17" s="22">
        <f t="shared" si="0"/>
        <v>129.6820000000007</v>
      </c>
      <c r="K17" s="23">
        <f t="shared" si="1"/>
        <v>37.948999999999614</v>
      </c>
      <c r="L17" s="24">
        <f>J17*G119</f>
        <v>1069.8765000000058</v>
      </c>
      <c r="M17" s="25">
        <f>K17*G120</f>
        <v>313.07924999999682</v>
      </c>
      <c r="N17" s="26">
        <f t="shared" si="2"/>
        <v>1382.9557500000026</v>
      </c>
    </row>
    <row r="18" spans="1:14" ht="15.75" x14ac:dyDescent="0.25">
      <c r="A18" s="17">
        <v>8</v>
      </c>
      <c r="B18" s="27"/>
      <c r="C18" s="31"/>
      <c r="D18" s="87" t="s">
        <v>135</v>
      </c>
      <c r="E18" s="81" t="s">
        <v>29</v>
      </c>
      <c r="F18" s="133">
        <v>6310.5810000000001</v>
      </c>
      <c r="G18" s="134">
        <v>2439.076</v>
      </c>
      <c r="H18" s="135">
        <v>6490</v>
      </c>
      <c r="I18" s="136">
        <v>2471</v>
      </c>
      <c r="J18" s="22">
        <f t="shared" si="0"/>
        <v>179.41899999999987</v>
      </c>
      <c r="K18" s="23">
        <f t="shared" si="1"/>
        <v>31.923999999999978</v>
      </c>
      <c r="L18" s="24">
        <f>J18*G119</f>
        <v>1480.2067499999989</v>
      </c>
      <c r="M18" s="25">
        <f>K18*G120</f>
        <v>263.37299999999982</v>
      </c>
      <c r="N18" s="26">
        <f t="shared" si="2"/>
        <v>1743.5797499999987</v>
      </c>
    </row>
    <row r="19" spans="1:14" ht="15.75" x14ac:dyDescent="0.25">
      <c r="A19" s="17">
        <v>9</v>
      </c>
      <c r="B19" s="27"/>
      <c r="C19" s="31"/>
      <c r="D19" s="87" t="s">
        <v>136</v>
      </c>
      <c r="E19" s="81" t="s">
        <v>30</v>
      </c>
      <c r="F19" s="133">
        <v>588.34100000000001</v>
      </c>
      <c r="G19" s="134">
        <v>306.56700000000001</v>
      </c>
      <c r="H19" s="133">
        <v>588.34100000000001</v>
      </c>
      <c r="I19" s="134">
        <v>306.56700000000001</v>
      </c>
      <c r="J19" s="22">
        <f t="shared" si="0"/>
        <v>0</v>
      </c>
      <c r="K19" s="23">
        <f t="shared" si="1"/>
        <v>0</v>
      </c>
      <c r="L19" s="24">
        <f>J19*G119</f>
        <v>0</v>
      </c>
      <c r="M19" s="25">
        <f>K19*G120</f>
        <v>0</v>
      </c>
      <c r="N19" s="26">
        <f t="shared" si="2"/>
        <v>0</v>
      </c>
    </row>
    <row r="20" spans="1:14" ht="15.75" x14ac:dyDescent="0.25">
      <c r="A20" s="17">
        <v>10</v>
      </c>
      <c r="B20" s="27"/>
      <c r="C20" s="31"/>
      <c r="D20" s="87" t="s">
        <v>137</v>
      </c>
      <c r="E20" s="81" t="s">
        <v>31</v>
      </c>
      <c r="F20" s="133">
        <v>11205.612999999999</v>
      </c>
      <c r="G20" s="134">
        <v>3877.2640000000001</v>
      </c>
      <c r="H20" s="135">
        <v>11461</v>
      </c>
      <c r="I20" s="136">
        <v>3919</v>
      </c>
      <c r="J20" s="22">
        <f t="shared" si="0"/>
        <v>255.38700000000063</v>
      </c>
      <c r="K20" s="23">
        <f t="shared" si="1"/>
        <v>41.735999999999876</v>
      </c>
      <c r="L20" s="24">
        <f>J20*G119</f>
        <v>2106.9427500000052</v>
      </c>
      <c r="M20" s="25">
        <f>K20*G120</f>
        <v>344.32199999999898</v>
      </c>
      <c r="N20" s="26">
        <f t="shared" si="2"/>
        <v>2451.2647500000039</v>
      </c>
    </row>
    <row r="21" spans="1:14" ht="15.75" x14ac:dyDescent="0.25">
      <c r="A21" s="17">
        <v>11</v>
      </c>
      <c r="B21" s="27"/>
      <c r="C21" s="31"/>
      <c r="D21" s="87" t="s">
        <v>219</v>
      </c>
      <c r="E21" s="81" t="s">
        <v>32</v>
      </c>
      <c r="F21" s="133">
        <v>5592.3329999999996</v>
      </c>
      <c r="G21" s="134">
        <v>1427.7339999999999</v>
      </c>
      <c r="H21" s="135">
        <v>5660</v>
      </c>
      <c r="I21" s="136">
        <v>1449</v>
      </c>
      <c r="J21" s="22">
        <f t="shared" si="0"/>
        <v>67.667000000000371</v>
      </c>
      <c r="K21" s="23">
        <f t="shared" si="1"/>
        <v>21.266000000000076</v>
      </c>
      <c r="L21" s="24">
        <f>J21*G119</f>
        <v>558.25275000000306</v>
      </c>
      <c r="M21" s="25">
        <f>K21*G120</f>
        <v>175.44450000000063</v>
      </c>
      <c r="N21" s="26">
        <f t="shared" si="2"/>
        <v>733.69725000000369</v>
      </c>
    </row>
    <row r="22" spans="1:14" ht="15.75" x14ac:dyDescent="0.25">
      <c r="A22" s="17">
        <v>12</v>
      </c>
      <c r="B22" s="27"/>
      <c r="C22" s="31"/>
      <c r="D22" s="87" t="s">
        <v>138</v>
      </c>
      <c r="E22" s="81" t="s">
        <v>33</v>
      </c>
      <c r="F22" s="133">
        <v>13492.215</v>
      </c>
      <c r="G22" s="134">
        <v>7974.9809999999998</v>
      </c>
      <c r="H22" s="135">
        <v>13602</v>
      </c>
      <c r="I22" s="136">
        <v>8106</v>
      </c>
      <c r="J22" s="22">
        <f t="shared" si="0"/>
        <v>109.78499999999985</v>
      </c>
      <c r="K22" s="23">
        <f t="shared" si="1"/>
        <v>131.01900000000023</v>
      </c>
      <c r="L22" s="24">
        <f>J22*G119</f>
        <v>905.7262499999988</v>
      </c>
      <c r="M22" s="25">
        <f>K22*G120</f>
        <v>1080.9067500000019</v>
      </c>
      <c r="N22" s="26">
        <f t="shared" si="2"/>
        <v>1986.6330000000007</v>
      </c>
    </row>
    <row r="23" spans="1:14" ht="15.75" x14ac:dyDescent="0.25">
      <c r="A23" s="17">
        <v>13</v>
      </c>
      <c r="B23" s="27"/>
      <c r="C23" s="31"/>
      <c r="D23" s="87" t="s">
        <v>220</v>
      </c>
      <c r="E23" s="81" t="s">
        <v>34</v>
      </c>
      <c r="F23" s="133">
        <v>1263.75</v>
      </c>
      <c r="G23" s="134">
        <v>1098.211</v>
      </c>
      <c r="H23" s="135">
        <v>1300</v>
      </c>
      <c r="I23" s="136">
        <v>1116</v>
      </c>
      <c r="J23" s="22">
        <f t="shared" si="0"/>
        <v>36.25</v>
      </c>
      <c r="K23" s="23">
        <f t="shared" si="1"/>
        <v>17.788999999999987</v>
      </c>
      <c r="L23" s="24">
        <f>J23*G119</f>
        <v>299.0625</v>
      </c>
      <c r="M23" s="25">
        <f>K23*G120</f>
        <v>146.75924999999989</v>
      </c>
      <c r="N23" s="26">
        <f t="shared" si="2"/>
        <v>445.82174999999989</v>
      </c>
    </row>
    <row r="24" spans="1:14" ht="15.75" x14ac:dyDescent="0.25">
      <c r="A24" s="17">
        <v>14</v>
      </c>
      <c r="B24" s="27"/>
      <c r="C24" s="31"/>
      <c r="D24" s="87" t="s">
        <v>139</v>
      </c>
      <c r="E24" s="81" t="s">
        <v>35</v>
      </c>
      <c r="F24" s="133">
        <v>10857.084999999999</v>
      </c>
      <c r="G24" s="134">
        <v>2665.375</v>
      </c>
      <c r="H24" s="135">
        <v>11022</v>
      </c>
      <c r="I24" s="136">
        <v>2705</v>
      </c>
      <c r="J24" s="22">
        <f t="shared" si="0"/>
        <v>164.91500000000087</v>
      </c>
      <c r="K24" s="23">
        <f t="shared" si="1"/>
        <v>39.625</v>
      </c>
      <c r="L24" s="24">
        <f>J24*G119</f>
        <v>1360.5487500000072</v>
      </c>
      <c r="M24" s="25">
        <f>K24*G120</f>
        <v>326.90625</v>
      </c>
      <c r="N24" s="26">
        <f t="shared" si="2"/>
        <v>1687.4550000000072</v>
      </c>
    </row>
    <row r="25" spans="1:14" ht="15.75" x14ac:dyDescent="0.25">
      <c r="A25" s="17">
        <v>15</v>
      </c>
      <c r="B25" s="27"/>
      <c r="C25" s="31"/>
      <c r="D25" s="87" t="s">
        <v>140</v>
      </c>
      <c r="E25" s="81" t="s">
        <v>36</v>
      </c>
      <c r="F25" s="133">
        <v>19032.210999999999</v>
      </c>
      <c r="G25" s="134">
        <v>4585.1099999999997</v>
      </c>
      <c r="H25" s="135">
        <v>19349</v>
      </c>
      <c r="I25" s="136">
        <v>4630</v>
      </c>
      <c r="J25" s="22">
        <f t="shared" si="0"/>
        <v>316.78900000000067</v>
      </c>
      <c r="K25" s="23">
        <f t="shared" si="1"/>
        <v>44.890000000000327</v>
      </c>
      <c r="L25" s="24">
        <f>J25*G119</f>
        <v>2613.5092500000055</v>
      </c>
      <c r="M25" s="25">
        <f>K25*G120</f>
        <v>370.3425000000027</v>
      </c>
      <c r="N25" s="26">
        <f t="shared" si="2"/>
        <v>2983.851750000008</v>
      </c>
    </row>
    <row r="26" spans="1:14" ht="15.75" x14ac:dyDescent="0.25">
      <c r="A26" s="17">
        <v>16</v>
      </c>
      <c r="B26" s="27"/>
      <c r="C26" s="31"/>
      <c r="D26" s="87" t="s">
        <v>141</v>
      </c>
      <c r="E26" s="81" t="s">
        <v>37</v>
      </c>
      <c r="F26" s="133">
        <v>7781.66</v>
      </c>
      <c r="G26" s="134">
        <v>2354.777</v>
      </c>
      <c r="H26" s="135">
        <v>8080</v>
      </c>
      <c r="I26" s="136">
        <v>2417</v>
      </c>
      <c r="J26" s="22">
        <f t="shared" si="0"/>
        <v>298.34000000000015</v>
      </c>
      <c r="K26" s="23">
        <f t="shared" si="1"/>
        <v>62.222999999999956</v>
      </c>
      <c r="L26" s="24">
        <f>J26*G119</f>
        <v>2461.3050000000012</v>
      </c>
      <c r="M26" s="25">
        <f>K26*G120</f>
        <v>513.33974999999964</v>
      </c>
      <c r="N26" s="26">
        <f t="shared" si="2"/>
        <v>2974.6447500000008</v>
      </c>
    </row>
    <row r="27" spans="1:14" ht="15.75" x14ac:dyDescent="0.25">
      <c r="A27" s="17">
        <v>17</v>
      </c>
      <c r="B27" s="27"/>
      <c r="C27" s="31"/>
      <c r="D27" s="87" t="s">
        <v>142</v>
      </c>
      <c r="E27" s="81" t="s">
        <v>38</v>
      </c>
      <c r="F27" s="133">
        <v>82377.183000000005</v>
      </c>
      <c r="G27" s="134">
        <v>23797.329000000002</v>
      </c>
      <c r="H27" s="135">
        <v>83040</v>
      </c>
      <c r="I27" s="136">
        <v>23978</v>
      </c>
      <c r="J27" s="22">
        <f t="shared" si="0"/>
        <v>662.81699999999546</v>
      </c>
      <c r="K27" s="23">
        <f t="shared" si="1"/>
        <v>180.67099999999846</v>
      </c>
      <c r="L27" s="24">
        <f>J27*G119</f>
        <v>5468.2402499999625</v>
      </c>
      <c r="M27" s="25">
        <f>K27*G120</f>
        <v>1490.5357499999873</v>
      </c>
      <c r="N27" s="26">
        <f t="shared" si="2"/>
        <v>6958.7759999999498</v>
      </c>
    </row>
    <row r="28" spans="1:14" ht="15.75" x14ac:dyDescent="0.25">
      <c r="A28" s="17">
        <v>18</v>
      </c>
      <c r="B28" s="27"/>
      <c r="C28" s="31"/>
      <c r="D28" s="87" t="s">
        <v>143</v>
      </c>
      <c r="E28" s="81" t="s">
        <v>39</v>
      </c>
      <c r="F28" s="133">
        <v>23837.569</v>
      </c>
      <c r="G28" s="134">
        <v>7187.6019999999999</v>
      </c>
      <c r="H28" s="135">
        <v>24060</v>
      </c>
      <c r="I28" s="136">
        <v>7240</v>
      </c>
      <c r="J28" s="22">
        <f t="shared" si="0"/>
        <v>222.43100000000049</v>
      </c>
      <c r="K28" s="23">
        <f t="shared" si="1"/>
        <v>52.398000000000138</v>
      </c>
      <c r="L28" s="24">
        <f>J28*G119</f>
        <v>1835.0557500000041</v>
      </c>
      <c r="M28" s="25">
        <f>K28*G120</f>
        <v>432.28350000000114</v>
      </c>
      <c r="N28" s="26">
        <f t="shared" si="2"/>
        <v>2267.3392500000054</v>
      </c>
    </row>
    <row r="29" spans="1:14" ht="15.75" x14ac:dyDescent="0.25">
      <c r="A29" s="17">
        <v>19</v>
      </c>
      <c r="B29" s="27"/>
      <c r="C29" s="31"/>
      <c r="D29" s="87" t="s">
        <v>144</v>
      </c>
      <c r="E29" s="81" t="s">
        <v>40</v>
      </c>
      <c r="F29" s="133">
        <v>429.584</v>
      </c>
      <c r="G29" s="134">
        <v>84.525999999999996</v>
      </c>
      <c r="H29" s="135">
        <v>436</v>
      </c>
      <c r="I29" s="136">
        <v>85</v>
      </c>
      <c r="J29" s="22">
        <f t="shared" si="0"/>
        <v>6.4159999999999968</v>
      </c>
      <c r="K29" s="23">
        <f t="shared" si="1"/>
        <v>0.47400000000000375</v>
      </c>
      <c r="L29" s="24">
        <f>J29*G119</f>
        <v>52.931999999999974</v>
      </c>
      <c r="M29" s="25">
        <f>K29*G120</f>
        <v>3.910500000000031</v>
      </c>
      <c r="N29" s="26">
        <f t="shared" si="2"/>
        <v>56.842500000000001</v>
      </c>
    </row>
    <row r="30" spans="1:14" ht="15.75" x14ac:dyDescent="0.25">
      <c r="A30" s="17">
        <v>20</v>
      </c>
      <c r="B30" s="27"/>
      <c r="C30" s="31"/>
      <c r="D30" s="87" t="s">
        <v>145</v>
      </c>
      <c r="E30" s="81" t="s">
        <v>41</v>
      </c>
      <c r="F30" s="133">
        <v>7201.5020000000004</v>
      </c>
      <c r="G30" s="134">
        <v>2432.971</v>
      </c>
      <c r="H30" s="135">
        <v>7302</v>
      </c>
      <c r="I30" s="136">
        <v>2451</v>
      </c>
      <c r="J30" s="22">
        <f t="shared" si="0"/>
        <v>100.49799999999959</v>
      </c>
      <c r="K30" s="23">
        <f t="shared" si="1"/>
        <v>18.028999999999996</v>
      </c>
      <c r="L30" s="24">
        <f>J30*G119</f>
        <v>829.10849999999664</v>
      </c>
      <c r="M30" s="25">
        <f>K30*G120</f>
        <v>148.73924999999997</v>
      </c>
      <c r="N30" s="26">
        <f t="shared" si="2"/>
        <v>977.84774999999661</v>
      </c>
    </row>
    <row r="31" spans="1:14" ht="15.75" x14ac:dyDescent="0.25">
      <c r="A31" s="17">
        <v>21</v>
      </c>
      <c r="B31" s="27"/>
      <c r="C31" s="31"/>
      <c r="D31" s="87" t="s">
        <v>146</v>
      </c>
      <c r="E31" s="81" t="s">
        <v>42</v>
      </c>
      <c r="F31" s="133">
        <v>2786.39</v>
      </c>
      <c r="G31" s="134">
        <v>599.87</v>
      </c>
      <c r="H31" s="135">
        <v>2882</v>
      </c>
      <c r="I31" s="136">
        <v>615</v>
      </c>
      <c r="J31" s="22">
        <f t="shared" si="0"/>
        <v>95.610000000000127</v>
      </c>
      <c r="K31" s="23">
        <f t="shared" si="1"/>
        <v>15.129999999999995</v>
      </c>
      <c r="L31" s="24">
        <f>J31*G119</f>
        <v>788.78250000000105</v>
      </c>
      <c r="M31" s="25">
        <f>K31*G120</f>
        <v>124.82249999999996</v>
      </c>
      <c r="N31" s="26">
        <f t="shared" si="2"/>
        <v>913.60500000000104</v>
      </c>
    </row>
    <row r="32" spans="1:14" ht="15.75" x14ac:dyDescent="0.25">
      <c r="A32" s="17">
        <v>22</v>
      </c>
      <c r="B32" s="27"/>
      <c r="C32" s="31"/>
      <c r="D32" s="87" t="s">
        <v>147</v>
      </c>
      <c r="E32" s="81" t="s">
        <v>43</v>
      </c>
      <c r="F32" s="133">
        <v>2134.0079999999998</v>
      </c>
      <c r="G32" s="134">
        <v>626.81299999999999</v>
      </c>
      <c r="H32" s="135">
        <v>2144</v>
      </c>
      <c r="I32" s="136">
        <v>629</v>
      </c>
      <c r="J32" s="22">
        <f t="shared" si="0"/>
        <v>9.9920000000001892</v>
      </c>
      <c r="K32" s="23">
        <f t="shared" si="1"/>
        <v>2.1870000000000118</v>
      </c>
      <c r="L32" s="24">
        <f>J32*G119</f>
        <v>82.434000000001561</v>
      </c>
      <c r="M32" s="25">
        <f>K32*G120</f>
        <v>18.042750000000098</v>
      </c>
      <c r="N32" s="26">
        <f t="shared" si="2"/>
        <v>100.47675000000166</v>
      </c>
    </row>
    <row r="33" spans="1:14" s="107" customFormat="1" ht="15.75" x14ac:dyDescent="0.25">
      <c r="A33" s="98">
        <v>23</v>
      </c>
      <c r="B33" s="99"/>
      <c r="C33" s="100"/>
      <c r="D33" s="87" t="s">
        <v>148</v>
      </c>
      <c r="E33" s="101" t="s">
        <v>44</v>
      </c>
      <c r="F33" s="133">
        <v>23902.794000000002</v>
      </c>
      <c r="G33" s="134">
        <v>15193.396000000001</v>
      </c>
      <c r="H33" s="133">
        <v>23938</v>
      </c>
      <c r="I33" s="134">
        <v>15214</v>
      </c>
      <c r="J33" s="102">
        <f t="shared" si="0"/>
        <v>35.205999999998312</v>
      </c>
      <c r="K33" s="103">
        <f t="shared" si="1"/>
        <v>20.60399999999936</v>
      </c>
      <c r="L33" s="104">
        <f>J33*G119</f>
        <v>290.44949999998607</v>
      </c>
      <c r="M33" s="105">
        <f>K33*G120</f>
        <v>169.98299999999472</v>
      </c>
      <c r="N33" s="106">
        <f t="shared" si="2"/>
        <v>460.43249999998079</v>
      </c>
    </row>
    <row r="34" spans="1:14" s="107" customFormat="1" ht="15.75" x14ac:dyDescent="0.25">
      <c r="A34" s="98">
        <v>24</v>
      </c>
      <c r="B34" s="99"/>
      <c r="C34" s="100"/>
      <c r="D34" s="87" t="s">
        <v>149</v>
      </c>
      <c r="E34" s="101" t="s">
        <v>45</v>
      </c>
      <c r="F34" s="133">
        <v>650.61500000000001</v>
      </c>
      <c r="G34" s="134">
        <v>138.92400000000001</v>
      </c>
      <c r="H34" s="135">
        <v>703</v>
      </c>
      <c r="I34" s="136">
        <v>145</v>
      </c>
      <c r="J34" s="102">
        <f t="shared" si="0"/>
        <v>52.384999999999991</v>
      </c>
      <c r="K34" s="103">
        <f t="shared" si="1"/>
        <v>6.0759999999999934</v>
      </c>
      <c r="L34" s="104">
        <f>J34*G119</f>
        <v>432.17624999999992</v>
      </c>
      <c r="M34" s="105">
        <f>K34*G120</f>
        <v>50.126999999999946</v>
      </c>
      <c r="N34" s="106">
        <f t="shared" si="2"/>
        <v>482.30324999999988</v>
      </c>
    </row>
    <row r="35" spans="1:14" ht="15.75" x14ac:dyDescent="0.25">
      <c r="A35" s="17">
        <v>25</v>
      </c>
      <c r="B35" s="27"/>
      <c r="C35" s="31"/>
      <c r="D35" s="87" t="s">
        <v>150</v>
      </c>
      <c r="E35" s="81" t="s">
        <v>46</v>
      </c>
      <c r="F35" s="133">
        <v>0</v>
      </c>
      <c r="G35" s="134">
        <v>0</v>
      </c>
      <c r="H35" s="135">
        <v>0</v>
      </c>
      <c r="I35" s="136">
        <v>0</v>
      </c>
      <c r="J35" s="22">
        <f t="shared" si="0"/>
        <v>0</v>
      </c>
      <c r="K35" s="23">
        <f t="shared" si="1"/>
        <v>0</v>
      </c>
      <c r="L35" s="24">
        <f>J35*G119</f>
        <v>0</v>
      </c>
      <c r="M35" s="25">
        <f>K35*G120</f>
        <v>0</v>
      </c>
      <c r="N35" s="26">
        <f t="shared" si="2"/>
        <v>0</v>
      </c>
    </row>
    <row r="36" spans="1:14" s="107" customFormat="1" ht="15.75" x14ac:dyDescent="0.25">
      <c r="A36" s="98">
        <v>26</v>
      </c>
      <c r="B36" s="99"/>
      <c r="C36" s="100"/>
      <c r="D36" s="87" t="s">
        <v>151</v>
      </c>
      <c r="E36" s="101" t="s">
        <v>126</v>
      </c>
      <c r="F36" s="133">
        <v>424.13900000000001</v>
      </c>
      <c r="G36" s="134">
        <v>97.475999999999999</v>
      </c>
      <c r="H36" s="133">
        <v>424.13900000000001</v>
      </c>
      <c r="I36" s="134">
        <v>97.475999999999999</v>
      </c>
      <c r="J36" s="102">
        <f t="shared" si="0"/>
        <v>0</v>
      </c>
      <c r="K36" s="103">
        <f t="shared" si="1"/>
        <v>0</v>
      </c>
      <c r="L36" s="104">
        <f>J36*G119</f>
        <v>0</v>
      </c>
      <c r="M36" s="105">
        <f>K36*G120</f>
        <v>0</v>
      </c>
      <c r="N36" s="106">
        <f t="shared" si="2"/>
        <v>0</v>
      </c>
    </row>
    <row r="37" spans="1:14" ht="15.75" x14ac:dyDescent="0.25">
      <c r="A37" s="17">
        <v>27</v>
      </c>
      <c r="B37" s="27"/>
      <c r="C37" s="31"/>
      <c r="D37" s="87" t="s">
        <v>152</v>
      </c>
      <c r="E37" s="81" t="s">
        <v>47</v>
      </c>
      <c r="F37" s="133">
        <v>2.1739999999999999</v>
      </c>
      <c r="G37" s="134">
        <v>1.345</v>
      </c>
      <c r="H37" s="133">
        <v>2.1739999999999999</v>
      </c>
      <c r="I37" s="134">
        <v>1.345</v>
      </c>
      <c r="J37" s="22">
        <f t="shared" si="0"/>
        <v>0</v>
      </c>
      <c r="K37" s="23">
        <f t="shared" si="1"/>
        <v>0</v>
      </c>
      <c r="L37" s="24">
        <f>J37*G119</f>
        <v>0</v>
      </c>
      <c r="M37" s="25">
        <f>K37*G120</f>
        <v>0</v>
      </c>
      <c r="N37" s="26">
        <f t="shared" si="2"/>
        <v>0</v>
      </c>
    </row>
    <row r="38" spans="1:14" ht="15.75" x14ac:dyDescent="0.25">
      <c r="A38" s="17">
        <v>28</v>
      </c>
      <c r="B38" s="27"/>
      <c r="C38" s="31"/>
      <c r="D38" s="87" t="s">
        <v>153</v>
      </c>
      <c r="E38" s="81" t="s">
        <v>48</v>
      </c>
      <c r="F38" s="133">
        <v>2566.0149999999999</v>
      </c>
      <c r="G38" s="134">
        <v>680.85500000000002</v>
      </c>
      <c r="H38" s="135">
        <v>2611</v>
      </c>
      <c r="I38" s="136">
        <v>713</v>
      </c>
      <c r="J38" s="22">
        <f t="shared" si="0"/>
        <v>44.985000000000127</v>
      </c>
      <c r="K38" s="23">
        <f t="shared" si="1"/>
        <v>32.144999999999982</v>
      </c>
      <c r="L38" s="24">
        <f>J38*G119</f>
        <v>371.12625000000105</v>
      </c>
      <c r="M38" s="25">
        <f>K38*G120</f>
        <v>265.19624999999985</v>
      </c>
      <c r="N38" s="26">
        <f t="shared" si="2"/>
        <v>636.3225000000009</v>
      </c>
    </row>
    <row r="39" spans="1:14" ht="15.75" x14ac:dyDescent="0.25">
      <c r="A39" s="17">
        <v>29</v>
      </c>
      <c r="B39" s="27"/>
      <c r="C39" s="31"/>
      <c r="D39" s="87" t="s">
        <v>154</v>
      </c>
      <c r="E39" s="81" t="s">
        <v>49</v>
      </c>
      <c r="F39" s="133">
        <v>760.63400000000001</v>
      </c>
      <c r="G39" s="134">
        <v>279.14299999999997</v>
      </c>
      <c r="H39" s="135">
        <v>769</v>
      </c>
      <c r="I39" s="136">
        <v>281</v>
      </c>
      <c r="J39" s="22">
        <f t="shared" si="0"/>
        <v>8.3659999999999854</v>
      </c>
      <c r="K39" s="23">
        <f t="shared" si="1"/>
        <v>1.8570000000000277</v>
      </c>
      <c r="L39" s="24">
        <f>J39*G119</f>
        <v>69.01949999999988</v>
      </c>
      <c r="M39" s="25">
        <f>K39*G120</f>
        <v>15.320250000000229</v>
      </c>
      <c r="N39" s="26">
        <f t="shared" si="2"/>
        <v>84.339750000000109</v>
      </c>
    </row>
    <row r="40" spans="1:14" ht="15.75" x14ac:dyDescent="0.25">
      <c r="A40" s="17">
        <v>30</v>
      </c>
      <c r="B40" s="27"/>
      <c r="C40" s="31"/>
      <c r="D40" s="87" t="s">
        <v>155</v>
      </c>
      <c r="E40" s="81" t="s">
        <v>50</v>
      </c>
      <c r="F40" s="133">
        <v>14515.79</v>
      </c>
      <c r="G40" s="134">
        <v>6212.125</v>
      </c>
      <c r="H40" s="135">
        <v>14554</v>
      </c>
      <c r="I40" s="136">
        <v>6229</v>
      </c>
      <c r="J40" s="22">
        <f t="shared" si="0"/>
        <v>38.209999999999127</v>
      </c>
      <c r="K40" s="23">
        <f t="shared" si="1"/>
        <v>16.875</v>
      </c>
      <c r="L40" s="24">
        <f>J40*G119</f>
        <v>315.2324999999928</v>
      </c>
      <c r="M40" s="25">
        <f>K40*G120</f>
        <v>139.21875</v>
      </c>
      <c r="N40" s="26">
        <f t="shared" si="2"/>
        <v>454.4512499999928</v>
      </c>
    </row>
    <row r="41" spans="1:14" ht="15.75" x14ac:dyDescent="0.25">
      <c r="A41" s="17">
        <v>31</v>
      </c>
      <c r="B41" s="27"/>
      <c r="C41" s="31"/>
      <c r="D41" s="87" t="s">
        <v>156</v>
      </c>
      <c r="E41" s="81" t="s">
        <v>51</v>
      </c>
      <c r="F41" s="133">
        <v>926.87599999999998</v>
      </c>
      <c r="G41" s="134">
        <v>191.04</v>
      </c>
      <c r="H41" s="133">
        <v>926.87599999999998</v>
      </c>
      <c r="I41" s="134">
        <v>191.04</v>
      </c>
      <c r="J41" s="22">
        <f t="shared" si="0"/>
        <v>0</v>
      </c>
      <c r="K41" s="23">
        <f t="shared" si="1"/>
        <v>0</v>
      </c>
      <c r="L41" s="24">
        <f>J41*G119</f>
        <v>0</v>
      </c>
      <c r="M41" s="25">
        <f>K41*G120</f>
        <v>0</v>
      </c>
      <c r="N41" s="26">
        <f t="shared" si="2"/>
        <v>0</v>
      </c>
    </row>
    <row r="42" spans="1:14" ht="15.75" x14ac:dyDescent="0.25">
      <c r="A42" s="17">
        <v>32</v>
      </c>
      <c r="B42" s="27"/>
      <c r="C42" s="31"/>
      <c r="D42" s="87" t="s">
        <v>157</v>
      </c>
      <c r="E42" s="81" t="s">
        <v>52</v>
      </c>
      <c r="F42" s="133">
        <v>2691.1619999999998</v>
      </c>
      <c r="G42" s="134">
        <v>1832.873</v>
      </c>
      <c r="H42" s="135">
        <v>2708</v>
      </c>
      <c r="I42" s="136">
        <v>1859</v>
      </c>
      <c r="J42" s="22">
        <f t="shared" si="0"/>
        <v>16.838000000000193</v>
      </c>
      <c r="K42" s="23">
        <f t="shared" si="1"/>
        <v>26.126999999999953</v>
      </c>
      <c r="L42" s="24">
        <f>J42*G119</f>
        <v>138.91350000000159</v>
      </c>
      <c r="M42" s="25">
        <f>K42*G120</f>
        <v>215.54774999999961</v>
      </c>
      <c r="N42" s="26">
        <f t="shared" si="2"/>
        <v>354.4612500000012</v>
      </c>
    </row>
    <row r="43" spans="1:14" ht="15.75" x14ac:dyDescent="0.25">
      <c r="A43" s="17">
        <v>33</v>
      </c>
      <c r="B43" s="27"/>
      <c r="C43" s="31"/>
      <c r="D43" s="87" t="s">
        <v>158</v>
      </c>
      <c r="E43" s="81" t="s">
        <v>53</v>
      </c>
      <c r="F43" s="133">
        <v>39856.661999999997</v>
      </c>
      <c r="G43" s="134">
        <v>20058.920999999998</v>
      </c>
      <c r="H43" s="135">
        <v>40128</v>
      </c>
      <c r="I43" s="136">
        <v>20150</v>
      </c>
      <c r="J43" s="22">
        <f t="shared" ref="J43:J74" si="3">H43-F43</f>
        <v>271.33800000000338</v>
      </c>
      <c r="K43" s="23">
        <f t="shared" ref="K43:K74" si="4">I43-G43</f>
        <v>91.079000000001543</v>
      </c>
      <c r="L43" s="24">
        <f>J43*G119</f>
        <v>2238.5385000000279</v>
      </c>
      <c r="M43" s="25">
        <f>K43*G120</f>
        <v>751.40175000001273</v>
      </c>
      <c r="N43" s="26">
        <f t="shared" si="2"/>
        <v>2989.9402500000406</v>
      </c>
    </row>
    <row r="44" spans="1:14" ht="15.75" x14ac:dyDescent="0.25">
      <c r="A44" s="17">
        <v>34</v>
      </c>
      <c r="B44" s="27"/>
      <c r="C44" s="31"/>
      <c r="D44" s="87" t="s">
        <v>159</v>
      </c>
      <c r="E44" s="81" t="s">
        <v>54</v>
      </c>
      <c r="F44" s="133">
        <v>60956.254000000001</v>
      </c>
      <c r="G44" s="134">
        <v>23618.524000000001</v>
      </c>
      <c r="H44" s="135">
        <v>61036</v>
      </c>
      <c r="I44" s="136">
        <v>23652</v>
      </c>
      <c r="J44" s="22">
        <f t="shared" si="3"/>
        <v>79.745999999999185</v>
      </c>
      <c r="K44" s="23">
        <f t="shared" si="4"/>
        <v>33.475999999998749</v>
      </c>
      <c r="L44" s="24">
        <f>J44*G119</f>
        <v>657.90449999999328</v>
      </c>
      <c r="M44" s="25">
        <f>K44*G120</f>
        <v>276.17699999998968</v>
      </c>
      <c r="N44" s="26">
        <f t="shared" si="2"/>
        <v>934.08149999998295</v>
      </c>
    </row>
    <row r="45" spans="1:14" ht="15.75" x14ac:dyDescent="0.25">
      <c r="A45" s="17">
        <v>35</v>
      </c>
      <c r="B45" s="27"/>
      <c r="C45" s="31"/>
      <c r="D45" s="87" t="s">
        <v>160</v>
      </c>
      <c r="E45" s="81" t="s">
        <v>55</v>
      </c>
      <c r="F45" s="133">
        <v>12856.147000000001</v>
      </c>
      <c r="G45" s="134">
        <v>3677.2860000000001</v>
      </c>
      <c r="H45" s="135">
        <v>13036</v>
      </c>
      <c r="I45" s="136">
        <v>3735</v>
      </c>
      <c r="J45" s="22">
        <f t="shared" si="3"/>
        <v>179.85299999999916</v>
      </c>
      <c r="K45" s="23">
        <f t="shared" si="4"/>
        <v>57.713999999999942</v>
      </c>
      <c r="L45" s="24">
        <f>J45*G119</f>
        <v>1483.787249999993</v>
      </c>
      <c r="M45" s="25">
        <f>K45*G120</f>
        <v>476.14049999999952</v>
      </c>
      <c r="N45" s="26">
        <f t="shared" si="2"/>
        <v>1959.9277499999926</v>
      </c>
    </row>
    <row r="46" spans="1:14" ht="15.75" x14ac:dyDescent="0.25">
      <c r="A46" s="17">
        <v>36</v>
      </c>
      <c r="B46" s="27"/>
      <c r="C46" s="31"/>
      <c r="D46" s="87" t="s">
        <v>161</v>
      </c>
      <c r="E46" s="81" t="s">
        <v>56</v>
      </c>
      <c r="F46" s="133">
        <v>5698.5519999999997</v>
      </c>
      <c r="G46" s="134">
        <v>1801.0920000000001</v>
      </c>
      <c r="H46" s="135">
        <v>5766</v>
      </c>
      <c r="I46" s="136">
        <v>1863</v>
      </c>
      <c r="J46" s="22">
        <f t="shared" si="3"/>
        <v>67.44800000000032</v>
      </c>
      <c r="K46" s="23">
        <f t="shared" si="4"/>
        <v>61.907999999999902</v>
      </c>
      <c r="L46" s="24">
        <f>J46*G119</f>
        <v>556.44600000000264</v>
      </c>
      <c r="M46" s="25">
        <f>K46*G120</f>
        <v>510.74099999999919</v>
      </c>
      <c r="N46" s="26">
        <f t="shared" si="2"/>
        <v>1067.1870000000017</v>
      </c>
    </row>
    <row r="47" spans="1:14" ht="15.75" x14ac:dyDescent="0.25">
      <c r="A47" s="17">
        <v>37</v>
      </c>
      <c r="B47" s="27"/>
      <c r="C47" s="31"/>
      <c r="D47" s="87" t="s">
        <v>162</v>
      </c>
      <c r="E47" s="81" t="s">
        <v>57</v>
      </c>
      <c r="F47" s="133">
        <v>5227.0720000000001</v>
      </c>
      <c r="G47" s="134">
        <v>558.72500000000002</v>
      </c>
      <c r="H47" s="135">
        <v>5244</v>
      </c>
      <c r="I47" s="136">
        <v>564</v>
      </c>
      <c r="J47" s="22">
        <f t="shared" si="3"/>
        <v>16.927999999999884</v>
      </c>
      <c r="K47" s="23">
        <f t="shared" si="4"/>
        <v>5.2749999999999773</v>
      </c>
      <c r="L47" s="24">
        <f>J47*G119</f>
        <v>139.65599999999904</v>
      </c>
      <c r="M47" s="25">
        <f>K47*G120</f>
        <v>43.518749999999812</v>
      </c>
      <c r="N47" s="26">
        <f t="shared" si="2"/>
        <v>183.17474999999885</v>
      </c>
    </row>
    <row r="48" spans="1:14" ht="15.75" x14ac:dyDescent="0.25">
      <c r="A48" s="17">
        <v>38</v>
      </c>
      <c r="B48" s="27"/>
      <c r="C48" s="31"/>
      <c r="D48" s="87" t="s">
        <v>221</v>
      </c>
      <c r="E48" s="81" t="s">
        <v>58</v>
      </c>
      <c r="F48" s="133">
        <v>1616.713</v>
      </c>
      <c r="G48" s="134">
        <v>450.29599999999999</v>
      </c>
      <c r="H48" s="135">
        <v>1666</v>
      </c>
      <c r="I48" s="136">
        <v>462</v>
      </c>
      <c r="J48" s="22">
        <f t="shared" si="3"/>
        <v>49.287000000000035</v>
      </c>
      <c r="K48" s="23">
        <f t="shared" si="4"/>
        <v>11.704000000000008</v>
      </c>
      <c r="L48" s="24">
        <f>J48*G119</f>
        <v>406.61775000000029</v>
      </c>
      <c r="M48" s="25">
        <f>K48*G120</f>
        <v>96.558000000000064</v>
      </c>
      <c r="N48" s="26">
        <f t="shared" si="2"/>
        <v>503.17575000000033</v>
      </c>
    </row>
    <row r="49" spans="1:14" ht="15.75" x14ac:dyDescent="0.25">
      <c r="A49" s="17">
        <v>39</v>
      </c>
      <c r="B49" s="28"/>
      <c r="C49" s="31"/>
      <c r="D49" s="87" t="s">
        <v>163</v>
      </c>
      <c r="E49" s="81" t="s">
        <v>59</v>
      </c>
      <c r="F49" s="133">
        <v>652.43899999999996</v>
      </c>
      <c r="G49" s="134">
        <v>156.31200000000001</v>
      </c>
      <c r="H49" s="133">
        <v>652.43899999999996</v>
      </c>
      <c r="I49" s="134">
        <v>156.31200000000001</v>
      </c>
      <c r="J49" s="22">
        <f t="shared" si="3"/>
        <v>0</v>
      </c>
      <c r="K49" s="23">
        <f t="shared" si="4"/>
        <v>0</v>
      </c>
      <c r="L49" s="24">
        <f>J49*G119</f>
        <v>0</v>
      </c>
      <c r="M49" s="25">
        <f>K49*G120</f>
        <v>0</v>
      </c>
      <c r="N49" s="26">
        <f t="shared" si="2"/>
        <v>0</v>
      </c>
    </row>
    <row r="50" spans="1:14" s="128" customFormat="1" ht="15.75" x14ac:dyDescent="0.25">
      <c r="A50" s="121">
        <v>40</v>
      </c>
      <c r="B50" s="99"/>
      <c r="C50" s="122"/>
      <c r="D50" s="87" t="s">
        <v>164</v>
      </c>
      <c r="E50" s="123" t="s">
        <v>60</v>
      </c>
      <c r="F50" s="133">
        <v>13489.4</v>
      </c>
      <c r="G50" s="134">
        <v>0</v>
      </c>
      <c r="H50" s="133">
        <v>13645.1</v>
      </c>
      <c r="I50" s="134">
        <v>0</v>
      </c>
      <c r="J50" s="124">
        <f t="shared" si="3"/>
        <v>155.70000000000073</v>
      </c>
      <c r="K50" s="125">
        <f t="shared" si="4"/>
        <v>0</v>
      </c>
      <c r="L50" s="126">
        <f>J50*G119</f>
        <v>1284.525000000006</v>
      </c>
      <c r="M50" s="127">
        <f>K50*G120</f>
        <v>0</v>
      </c>
      <c r="N50" s="148">
        <f t="shared" si="2"/>
        <v>1284.525000000006</v>
      </c>
    </row>
    <row r="51" spans="1:14" ht="15.75" x14ac:dyDescent="0.25">
      <c r="A51" s="17">
        <v>41</v>
      </c>
      <c r="B51" s="27"/>
      <c r="C51" s="31"/>
      <c r="D51" s="87" t="s">
        <v>165</v>
      </c>
      <c r="E51" s="81" t="s">
        <v>61</v>
      </c>
      <c r="F51" s="133">
        <v>11706.227999999999</v>
      </c>
      <c r="G51" s="134">
        <v>2714.9169999999999</v>
      </c>
      <c r="H51" s="135">
        <v>12013</v>
      </c>
      <c r="I51" s="136">
        <v>2762</v>
      </c>
      <c r="J51" s="22">
        <f t="shared" si="3"/>
        <v>306.77200000000084</v>
      </c>
      <c r="K51" s="23">
        <f t="shared" si="4"/>
        <v>47.083000000000084</v>
      </c>
      <c r="L51" s="24">
        <f>J51*G119</f>
        <v>2530.869000000007</v>
      </c>
      <c r="M51" s="25">
        <f>K51*G120</f>
        <v>388.43475000000069</v>
      </c>
      <c r="N51" s="26">
        <f t="shared" si="2"/>
        <v>2919.3037500000078</v>
      </c>
    </row>
    <row r="52" spans="1:14" ht="15.75" x14ac:dyDescent="0.25">
      <c r="A52" s="17">
        <v>42</v>
      </c>
      <c r="B52" s="27"/>
      <c r="C52" s="31"/>
      <c r="D52" s="87" t="s">
        <v>166</v>
      </c>
      <c r="E52" s="81" t="s">
        <v>62</v>
      </c>
      <c r="F52" s="133">
        <v>4381.0349999999999</v>
      </c>
      <c r="G52" s="134">
        <v>1651.2370000000001</v>
      </c>
      <c r="H52" s="135">
        <v>4688</v>
      </c>
      <c r="I52" s="136">
        <v>1803</v>
      </c>
      <c r="J52" s="22">
        <f t="shared" si="3"/>
        <v>306.96500000000015</v>
      </c>
      <c r="K52" s="23">
        <f t="shared" si="4"/>
        <v>151.76299999999992</v>
      </c>
      <c r="L52" s="24">
        <f>J52*G119</f>
        <v>2532.4612500000012</v>
      </c>
      <c r="M52" s="25">
        <f>K52*G120</f>
        <v>1252.0447499999993</v>
      </c>
      <c r="N52" s="26">
        <f t="shared" si="2"/>
        <v>3784.5060000000003</v>
      </c>
    </row>
    <row r="53" spans="1:14" ht="15.75" x14ac:dyDescent="0.25">
      <c r="A53" s="17">
        <v>43</v>
      </c>
      <c r="B53" s="27"/>
      <c r="C53" s="31"/>
      <c r="D53" s="87" t="s">
        <v>167</v>
      </c>
      <c r="E53" s="81" t="s">
        <v>63</v>
      </c>
      <c r="F53" s="133">
        <v>11619.14</v>
      </c>
      <c r="G53" s="134">
        <v>2642.317</v>
      </c>
      <c r="H53" s="135">
        <v>11776</v>
      </c>
      <c r="I53" s="136">
        <v>2686</v>
      </c>
      <c r="J53" s="22">
        <f t="shared" si="3"/>
        <v>156.86000000000058</v>
      </c>
      <c r="K53" s="23">
        <f t="shared" si="4"/>
        <v>43.682999999999993</v>
      </c>
      <c r="L53" s="24">
        <f>J53*G119</f>
        <v>1294.0950000000048</v>
      </c>
      <c r="M53" s="25">
        <f>K53*G120</f>
        <v>360.38474999999994</v>
      </c>
      <c r="N53" s="26">
        <f t="shared" si="2"/>
        <v>1654.4797500000047</v>
      </c>
    </row>
    <row r="54" spans="1:14" ht="15.75" x14ac:dyDescent="0.25">
      <c r="A54" s="17">
        <v>44</v>
      </c>
      <c r="B54" s="27"/>
      <c r="C54" s="31"/>
      <c r="D54" s="87" t="s">
        <v>168</v>
      </c>
      <c r="E54" s="81" t="s">
        <v>64</v>
      </c>
      <c r="F54" s="133">
        <v>14497.164000000001</v>
      </c>
      <c r="G54" s="134">
        <v>5206.1490000000003</v>
      </c>
      <c r="H54" s="135">
        <v>14631</v>
      </c>
      <c r="I54" s="136">
        <v>5235</v>
      </c>
      <c r="J54" s="22">
        <f t="shared" si="3"/>
        <v>133.83599999999933</v>
      </c>
      <c r="K54" s="23">
        <f t="shared" si="4"/>
        <v>28.850999999999658</v>
      </c>
      <c r="L54" s="24">
        <f>J54*G119</f>
        <v>1104.1469999999945</v>
      </c>
      <c r="M54" s="25">
        <f>K54*G120</f>
        <v>238.02074999999718</v>
      </c>
      <c r="N54" s="26">
        <f t="shared" si="2"/>
        <v>1342.1677499999917</v>
      </c>
    </row>
    <row r="55" spans="1:14" ht="15.75" x14ac:dyDescent="0.25">
      <c r="A55" s="17">
        <v>45</v>
      </c>
      <c r="B55" s="27"/>
      <c r="C55" s="31"/>
      <c r="D55" s="87" t="s">
        <v>169</v>
      </c>
      <c r="E55" s="81" t="s">
        <v>65</v>
      </c>
      <c r="F55" s="133">
        <v>39667.502</v>
      </c>
      <c r="G55" s="134">
        <v>16839.449000000001</v>
      </c>
      <c r="H55" s="135">
        <v>39842</v>
      </c>
      <c r="I55" s="136">
        <v>16895</v>
      </c>
      <c r="J55" s="22">
        <f t="shared" si="3"/>
        <v>174.49799999999959</v>
      </c>
      <c r="K55" s="23">
        <f t="shared" si="4"/>
        <v>55.550999999999476</v>
      </c>
      <c r="L55" s="24">
        <f>J55*G119</f>
        <v>1439.6084999999966</v>
      </c>
      <c r="M55" s="25">
        <f>K55*G120</f>
        <v>458.29574999999568</v>
      </c>
      <c r="N55" s="26">
        <f t="shared" si="2"/>
        <v>1897.9042499999923</v>
      </c>
    </row>
    <row r="56" spans="1:14" ht="15.75" x14ac:dyDescent="0.25">
      <c r="A56" s="17">
        <v>46</v>
      </c>
      <c r="B56" s="27"/>
      <c r="C56" s="31"/>
      <c r="D56" s="87" t="s">
        <v>170</v>
      </c>
      <c r="E56" s="81" t="s">
        <v>66</v>
      </c>
      <c r="F56" s="133">
        <v>18201.503000000001</v>
      </c>
      <c r="G56" s="134">
        <v>7210.7790000000005</v>
      </c>
      <c r="H56" s="135">
        <v>18286</v>
      </c>
      <c r="I56" s="136">
        <v>7235</v>
      </c>
      <c r="J56" s="22">
        <f t="shared" si="3"/>
        <v>84.496999999999389</v>
      </c>
      <c r="K56" s="23">
        <f t="shared" si="4"/>
        <v>24.220999999999549</v>
      </c>
      <c r="L56" s="24">
        <f>J56*G119</f>
        <v>697.10024999999496</v>
      </c>
      <c r="M56" s="25">
        <f>K56*G120</f>
        <v>199.82324999999628</v>
      </c>
      <c r="N56" s="26">
        <f t="shared" si="2"/>
        <v>896.92349999999124</v>
      </c>
    </row>
    <row r="57" spans="1:14" ht="15.75" x14ac:dyDescent="0.25">
      <c r="A57" s="17">
        <v>47</v>
      </c>
      <c r="B57" s="27"/>
      <c r="C57" s="31"/>
      <c r="D57" s="87" t="s">
        <v>222</v>
      </c>
      <c r="E57" s="81" t="s">
        <v>67</v>
      </c>
      <c r="F57" s="133">
        <v>5756.3639999999996</v>
      </c>
      <c r="G57" s="134">
        <v>2346.6819999999998</v>
      </c>
      <c r="H57" s="135">
        <v>5969</v>
      </c>
      <c r="I57" s="136">
        <v>2422</v>
      </c>
      <c r="J57" s="22">
        <f t="shared" si="3"/>
        <v>212.63600000000042</v>
      </c>
      <c r="K57" s="23">
        <f t="shared" si="4"/>
        <v>75.318000000000211</v>
      </c>
      <c r="L57" s="24">
        <f>J57*G119</f>
        <v>1754.2470000000035</v>
      </c>
      <c r="M57" s="25">
        <f>K57*G120</f>
        <v>621.37350000000174</v>
      </c>
      <c r="N57" s="26">
        <f t="shared" si="2"/>
        <v>2375.6205000000054</v>
      </c>
    </row>
    <row r="58" spans="1:14" ht="15.75" x14ac:dyDescent="0.25">
      <c r="A58" s="17">
        <v>48</v>
      </c>
      <c r="B58" s="27"/>
      <c r="C58" s="31"/>
      <c r="D58" s="87" t="s">
        <v>171</v>
      </c>
      <c r="E58" s="81" t="s">
        <v>68</v>
      </c>
      <c r="F58" s="133">
        <v>13031.130999999999</v>
      </c>
      <c r="G58" s="134">
        <v>6537.1319999999996</v>
      </c>
      <c r="H58" s="135">
        <v>13143</v>
      </c>
      <c r="I58" s="136">
        <v>6609</v>
      </c>
      <c r="J58" s="22">
        <f t="shared" si="3"/>
        <v>111.8690000000006</v>
      </c>
      <c r="K58" s="23">
        <f t="shared" si="4"/>
        <v>71.868000000000393</v>
      </c>
      <c r="L58" s="24">
        <f>J58*G119</f>
        <v>922.91925000000492</v>
      </c>
      <c r="M58" s="25">
        <f>K58*G120</f>
        <v>592.91100000000324</v>
      </c>
      <c r="N58" s="26">
        <f t="shared" si="2"/>
        <v>1515.8302500000082</v>
      </c>
    </row>
    <row r="59" spans="1:14" ht="15.75" x14ac:dyDescent="0.25">
      <c r="A59" s="17">
        <v>49</v>
      </c>
      <c r="B59" s="27"/>
      <c r="C59" s="31"/>
      <c r="D59" s="87" t="s">
        <v>223</v>
      </c>
      <c r="E59" s="81" t="s">
        <v>226</v>
      </c>
      <c r="F59" s="133">
        <v>491.85700000000003</v>
      </c>
      <c r="G59" s="134">
        <v>169.1</v>
      </c>
      <c r="H59" s="133">
        <v>491.85700000000003</v>
      </c>
      <c r="I59" s="134">
        <v>169.1</v>
      </c>
      <c r="J59" s="22">
        <f t="shared" si="3"/>
        <v>0</v>
      </c>
      <c r="K59" s="23">
        <f t="shared" si="4"/>
        <v>0</v>
      </c>
      <c r="L59" s="24">
        <f>J59*G120</f>
        <v>0</v>
      </c>
      <c r="M59" s="25">
        <f>K59*G121</f>
        <v>0</v>
      </c>
      <c r="N59" s="26">
        <f t="shared" si="2"/>
        <v>0</v>
      </c>
    </row>
    <row r="60" spans="1:14" ht="15.75" x14ac:dyDescent="0.25">
      <c r="A60" s="17">
        <v>50</v>
      </c>
      <c r="B60" s="29"/>
      <c r="C60" s="31"/>
      <c r="D60" s="87" t="s">
        <v>172</v>
      </c>
      <c r="E60" s="81" t="s">
        <v>69</v>
      </c>
      <c r="F60" s="133">
        <v>24.347000000000001</v>
      </c>
      <c r="G60" s="134">
        <v>3.5659999999999998</v>
      </c>
      <c r="H60" s="133">
        <v>24.347000000000001</v>
      </c>
      <c r="I60" s="134">
        <v>3.5659999999999998</v>
      </c>
      <c r="J60" s="22">
        <f t="shared" si="3"/>
        <v>0</v>
      </c>
      <c r="K60" s="23">
        <f t="shared" si="4"/>
        <v>0</v>
      </c>
      <c r="L60" s="24">
        <f>J60*G119</f>
        <v>0</v>
      </c>
      <c r="M60" s="25">
        <f>K60*G120</f>
        <v>0</v>
      </c>
      <c r="N60" s="26">
        <f t="shared" si="2"/>
        <v>0</v>
      </c>
    </row>
    <row r="61" spans="1:14" s="128" customFormat="1" ht="15.75" x14ac:dyDescent="0.25">
      <c r="A61" s="121">
        <v>51</v>
      </c>
      <c r="B61" s="120"/>
      <c r="C61" s="122"/>
      <c r="D61" s="87" t="s">
        <v>173</v>
      </c>
      <c r="E61" s="123" t="s">
        <v>70</v>
      </c>
      <c r="F61" s="133">
        <v>19265</v>
      </c>
      <c r="G61" s="134">
        <v>0</v>
      </c>
      <c r="H61" s="133">
        <v>19827</v>
      </c>
      <c r="I61" s="134">
        <v>0</v>
      </c>
      <c r="J61" s="124">
        <f t="shared" si="3"/>
        <v>562</v>
      </c>
      <c r="K61" s="125">
        <f t="shared" si="4"/>
        <v>0</v>
      </c>
      <c r="L61" s="126">
        <f>J61*G119</f>
        <v>4636.5</v>
      </c>
      <c r="M61" s="127">
        <f>K61*G120</f>
        <v>0</v>
      </c>
      <c r="N61" s="148">
        <f t="shared" si="2"/>
        <v>4636.5</v>
      </c>
    </row>
    <row r="62" spans="1:14" ht="15.75" x14ac:dyDescent="0.25">
      <c r="A62" s="17">
        <v>52</v>
      </c>
      <c r="B62" s="29"/>
      <c r="C62" s="31"/>
      <c r="D62" s="87" t="s">
        <v>174</v>
      </c>
      <c r="E62" s="81" t="s">
        <v>71</v>
      </c>
      <c r="F62" s="133">
        <v>110573.489</v>
      </c>
      <c r="G62" s="134">
        <v>52935.718000000001</v>
      </c>
      <c r="H62" s="135">
        <v>111064</v>
      </c>
      <c r="I62" s="136">
        <v>53037</v>
      </c>
      <c r="J62" s="22">
        <f t="shared" si="3"/>
        <v>490.5109999999986</v>
      </c>
      <c r="K62" s="23">
        <f t="shared" si="4"/>
        <v>101.28199999999924</v>
      </c>
      <c r="L62" s="24">
        <f>J62*G119</f>
        <v>4046.7157499999885</v>
      </c>
      <c r="M62" s="25">
        <f>K62*G120</f>
        <v>835.57649999999376</v>
      </c>
      <c r="N62" s="26">
        <f t="shared" si="2"/>
        <v>4882.2922499999822</v>
      </c>
    </row>
    <row r="63" spans="1:14" s="107" customFormat="1" ht="15.75" x14ac:dyDescent="0.25">
      <c r="A63" s="98">
        <v>53</v>
      </c>
      <c r="B63" s="120"/>
      <c r="C63" s="100"/>
      <c r="D63" s="87" t="s">
        <v>175</v>
      </c>
      <c r="E63" s="101" t="s">
        <v>72</v>
      </c>
      <c r="F63" s="133">
        <v>0</v>
      </c>
      <c r="G63" s="134">
        <v>0</v>
      </c>
      <c r="H63" s="133">
        <v>0</v>
      </c>
      <c r="I63" s="134">
        <v>0</v>
      </c>
      <c r="J63" s="102">
        <f t="shared" si="3"/>
        <v>0</v>
      </c>
      <c r="K63" s="103">
        <f t="shared" si="4"/>
        <v>0</v>
      </c>
      <c r="L63" s="104">
        <f>J63*G119</f>
        <v>0</v>
      </c>
      <c r="M63" s="105">
        <f>K63*G120</f>
        <v>0</v>
      </c>
      <c r="N63" s="106">
        <f t="shared" si="2"/>
        <v>0</v>
      </c>
    </row>
    <row r="64" spans="1:14" ht="15.75" x14ac:dyDescent="0.25">
      <c r="A64" s="17">
        <v>54</v>
      </c>
      <c r="B64" s="29"/>
      <c r="C64" s="31"/>
      <c r="D64" s="87" t="s">
        <v>176</v>
      </c>
      <c r="E64" s="81" t="s">
        <v>73</v>
      </c>
      <c r="F64" s="133">
        <v>38.475999999999999</v>
      </c>
      <c r="G64" s="134">
        <v>9.0690000000000008</v>
      </c>
      <c r="H64" s="133">
        <v>38.475999999999999</v>
      </c>
      <c r="I64" s="134">
        <v>9.0690000000000008</v>
      </c>
      <c r="J64" s="22">
        <f t="shared" si="3"/>
        <v>0</v>
      </c>
      <c r="K64" s="23">
        <f t="shared" si="4"/>
        <v>0</v>
      </c>
      <c r="L64" s="24">
        <f>J64*G119</f>
        <v>0</v>
      </c>
      <c r="M64" s="25">
        <f>K64*G120</f>
        <v>0</v>
      </c>
      <c r="N64" s="26">
        <f t="shared" si="2"/>
        <v>0</v>
      </c>
    </row>
    <row r="65" spans="1:14" ht="15.75" x14ac:dyDescent="0.25">
      <c r="A65" s="17">
        <v>55</v>
      </c>
      <c r="B65" s="29"/>
      <c r="C65" s="31"/>
      <c r="D65" s="87" t="s">
        <v>177</v>
      </c>
      <c r="E65" s="81" t="s">
        <v>74</v>
      </c>
      <c r="F65" s="133">
        <v>3333.3359999999998</v>
      </c>
      <c r="G65" s="134">
        <v>749.61400000000003</v>
      </c>
      <c r="H65" s="133">
        <v>3333.3359999999998</v>
      </c>
      <c r="I65" s="134">
        <v>749.61400000000003</v>
      </c>
      <c r="J65" s="22">
        <f t="shared" si="3"/>
        <v>0</v>
      </c>
      <c r="K65" s="23">
        <f t="shared" si="4"/>
        <v>0</v>
      </c>
      <c r="L65" s="24">
        <f>J65*G119</f>
        <v>0</v>
      </c>
      <c r="M65" s="25">
        <f>K65*G120</f>
        <v>0</v>
      </c>
      <c r="N65" s="26">
        <f t="shared" si="2"/>
        <v>0</v>
      </c>
    </row>
    <row r="66" spans="1:14" ht="15.75" x14ac:dyDescent="0.25">
      <c r="A66" s="17">
        <v>56</v>
      </c>
      <c r="B66" s="29"/>
      <c r="C66" s="31"/>
      <c r="D66" s="87" t="s">
        <v>178</v>
      </c>
      <c r="E66" s="81" t="s">
        <v>75</v>
      </c>
      <c r="F66" s="133">
        <v>195.10499999999999</v>
      </c>
      <c r="G66" s="134">
        <v>17.187000000000001</v>
      </c>
      <c r="H66" s="135">
        <v>212</v>
      </c>
      <c r="I66" s="134">
        <v>17.187000000000001</v>
      </c>
      <c r="J66" s="22">
        <f t="shared" si="3"/>
        <v>16.89500000000001</v>
      </c>
      <c r="K66" s="23">
        <f t="shared" si="4"/>
        <v>0</v>
      </c>
      <c r="L66" s="24">
        <f>J66*G119</f>
        <v>139.38375000000008</v>
      </c>
      <c r="M66" s="25">
        <f>K66*G120</f>
        <v>0</v>
      </c>
      <c r="N66" s="26">
        <f t="shared" si="2"/>
        <v>139.38375000000008</v>
      </c>
    </row>
    <row r="67" spans="1:14" ht="15.75" x14ac:dyDescent="0.25">
      <c r="A67" s="17">
        <v>57</v>
      </c>
      <c r="B67" s="29"/>
      <c r="C67" s="31"/>
      <c r="D67" s="87" t="s">
        <v>179</v>
      </c>
      <c r="E67" s="81" t="s">
        <v>76</v>
      </c>
      <c r="F67" s="133">
        <v>10130.232</v>
      </c>
      <c r="G67" s="134">
        <v>4024.0320000000002</v>
      </c>
      <c r="H67" s="135">
        <v>10315</v>
      </c>
      <c r="I67" s="136">
        <v>4095</v>
      </c>
      <c r="J67" s="22">
        <f t="shared" si="3"/>
        <v>184.76800000000003</v>
      </c>
      <c r="K67" s="23">
        <f t="shared" si="4"/>
        <v>70.967999999999847</v>
      </c>
      <c r="L67" s="24">
        <f>J67*G119</f>
        <v>1524.3360000000002</v>
      </c>
      <c r="M67" s="25">
        <f>K67*G120</f>
        <v>585.48599999999874</v>
      </c>
      <c r="N67" s="26">
        <f t="shared" si="2"/>
        <v>2109.8219999999992</v>
      </c>
    </row>
    <row r="68" spans="1:14" ht="15.75" x14ac:dyDescent="0.25">
      <c r="A68" s="17">
        <v>58</v>
      </c>
      <c r="B68" s="29"/>
      <c r="C68" s="31"/>
      <c r="D68" s="87" t="s">
        <v>180</v>
      </c>
      <c r="E68" s="81" t="s">
        <v>77</v>
      </c>
      <c r="F68" s="133">
        <v>19496.056</v>
      </c>
      <c r="G68" s="134">
        <v>5897.6639999999998</v>
      </c>
      <c r="H68" s="135">
        <v>19896</v>
      </c>
      <c r="I68" s="136">
        <v>6055</v>
      </c>
      <c r="J68" s="22">
        <f t="shared" si="3"/>
        <v>399.94399999999951</v>
      </c>
      <c r="K68" s="23">
        <f t="shared" si="4"/>
        <v>157.33600000000024</v>
      </c>
      <c r="L68" s="24">
        <f>J68*G119</f>
        <v>3299.5379999999959</v>
      </c>
      <c r="M68" s="25">
        <f>K68*G120</f>
        <v>1298.022000000002</v>
      </c>
      <c r="N68" s="26">
        <f t="shared" si="2"/>
        <v>4597.5599999999977</v>
      </c>
    </row>
    <row r="69" spans="1:14" ht="15.75" x14ac:dyDescent="0.25">
      <c r="A69" s="17">
        <v>59</v>
      </c>
      <c r="B69" s="29"/>
      <c r="C69" s="31"/>
      <c r="D69" s="87" t="s">
        <v>181</v>
      </c>
      <c r="E69" s="81" t="s">
        <v>78</v>
      </c>
      <c r="F69" s="133">
        <v>1871.3510000000001</v>
      </c>
      <c r="G69" s="134">
        <v>777.93</v>
      </c>
      <c r="H69" s="135">
        <v>1875</v>
      </c>
      <c r="I69" s="136">
        <v>780</v>
      </c>
      <c r="J69" s="22">
        <f t="shared" si="3"/>
        <v>3.6489999999998872</v>
      </c>
      <c r="K69" s="23">
        <f t="shared" si="4"/>
        <v>2.07000000000005</v>
      </c>
      <c r="L69" s="24">
        <f>J69*G119</f>
        <v>30.10424999999907</v>
      </c>
      <c r="M69" s="25">
        <f>K69*G120</f>
        <v>17.077500000000413</v>
      </c>
      <c r="N69" s="26">
        <f t="shared" si="2"/>
        <v>47.181749999999482</v>
      </c>
    </row>
    <row r="70" spans="1:14" ht="15.75" x14ac:dyDescent="0.25">
      <c r="A70" s="17">
        <v>60</v>
      </c>
      <c r="B70" s="29"/>
      <c r="C70" s="31"/>
      <c r="D70" s="87" t="s">
        <v>182</v>
      </c>
      <c r="E70" s="81" t="s">
        <v>79</v>
      </c>
      <c r="F70" s="133">
        <v>15827.142</v>
      </c>
      <c r="G70" s="134">
        <v>5504.5990000000002</v>
      </c>
      <c r="H70" s="135">
        <v>15946</v>
      </c>
      <c r="I70" s="136">
        <v>5534</v>
      </c>
      <c r="J70" s="22">
        <f t="shared" si="3"/>
        <v>118.85800000000017</v>
      </c>
      <c r="K70" s="23">
        <f t="shared" si="4"/>
        <v>29.40099999999984</v>
      </c>
      <c r="L70" s="24">
        <f>J70*G119</f>
        <v>980.57850000000144</v>
      </c>
      <c r="M70" s="25">
        <f>K70*G120</f>
        <v>242.55824999999868</v>
      </c>
      <c r="N70" s="26">
        <f t="shared" si="2"/>
        <v>1223.1367500000001</v>
      </c>
    </row>
    <row r="71" spans="1:14" ht="15.75" x14ac:dyDescent="0.25">
      <c r="A71" s="17">
        <v>61</v>
      </c>
      <c r="B71" s="29"/>
      <c r="C71" s="31"/>
      <c r="D71" s="87" t="s">
        <v>183</v>
      </c>
      <c r="E71" s="81" t="s">
        <v>80</v>
      </c>
      <c r="F71" s="133">
        <v>8509.9889999999996</v>
      </c>
      <c r="G71" s="134">
        <v>2023.393</v>
      </c>
      <c r="H71" s="135">
        <v>8738</v>
      </c>
      <c r="I71" s="136">
        <v>2088</v>
      </c>
      <c r="J71" s="22">
        <f t="shared" si="3"/>
        <v>228.01100000000042</v>
      </c>
      <c r="K71" s="23">
        <f t="shared" si="4"/>
        <v>64.606999999999971</v>
      </c>
      <c r="L71" s="24">
        <f>J71*G119</f>
        <v>1881.0907500000035</v>
      </c>
      <c r="M71" s="25">
        <f>K71*G120</f>
        <v>533.00774999999976</v>
      </c>
      <c r="N71" s="26">
        <f t="shared" si="2"/>
        <v>2414.0985000000032</v>
      </c>
    </row>
    <row r="72" spans="1:14" ht="15.75" x14ac:dyDescent="0.25">
      <c r="A72" s="17">
        <v>62</v>
      </c>
      <c r="B72" s="29"/>
      <c r="C72" s="31"/>
      <c r="D72" s="87" t="s">
        <v>184</v>
      </c>
      <c r="E72" s="81" t="s">
        <v>81</v>
      </c>
      <c r="F72" s="133">
        <v>8348.2270000000008</v>
      </c>
      <c r="G72" s="134">
        <v>3369.1529999999998</v>
      </c>
      <c r="H72" s="133">
        <v>8348.2270000000008</v>
      </c>
      <c r="I72" s="134">
        <v>3369.1529999999998</v>
      </c>
      <c r="J72" s="22">
        <f t="shared" si="3"/>
        <v>0</v>
      </c>
      <c r="K72" s="23">
        <f t="shared" si="4"/>
        <v>0</v>
      </c>
      <c r="L72" s="24">
        <f>J72*G119</f>
        <v>0</v>
      </c>
      <c r="M72" s="25">
        <f>K72*G120</f>
        <v>0</v>
      </c>
      <c r="N72" s="26">
        <f t="shared" si="2"/>
        <v>0</v>
      </c>
    </row>
    <row r="73" spans="1:14" ht="15.75" x14ac:dyDescent="0.25">
      <c r="A73" s="17">
        <v>63</v>
      </c>
      <c r="B73" s="29"/>
      <c r="C73" s="31"/>
      <c r="D73" s="87" t="s">
        <v>216</v>
      </c>
      <c r="E73" s="81" t="s">
        <v>125</v>
      </c>
      <c r="F73" s="133">
        <v>27572.53</v>
      </c>
      <c r="G73" s="134">
        <v>10890.688</v>
      </c>
      <c r="H73" s="135">
        <v>28040</v>
      </c>
      <c r="I73" s="136">
        <v>11043</v>
      </c>
      <c r="J73" s="22">
        <f t="shared" si="3"/>
        <v>467.47000000000116</v>
      </c>
      <c r="K73" s="23">
        <f t="shared" si="4"/>
        <v>152.3119999999999</v>
      </c>
      <c r="L73" s="24">
        <f>J73*G119</f>
        <v>3856.6275000000096</v>
      </c>
      <c r="M73" s="25">
        <f>K73*G120</f>
        <v>1256.5739999999992</v>
      </c>
      <c r="N73" s="26">
        <f t="shared" si="2"/>
        <v>5113.2015000000083</v>
      </c>
    </row>
    <row r="74" spans="1:14" ht="15.75" x14ac:dyDescent="0.25">
      <c r="A74" s="17">
        <v>64</v>
      </c>
      <c r="B74" s="29"/>
      <c r="C74" s="31"/>
      <c r="D74" s="87" t="s">
        <v>185</v>
      </c>
      <c r="E74" s="81" t="s">
        <v>82</v>
      </c>
      <c r="F74" s="133">
        <v>1243.0820000000001</v>
      </c>
      <c r="G74" s="134">
        <v>186.69</v>
      </c>
      <c r="H74" s="135">
        <v>1259</v>
      </c>
      <c r="I74" s="134">
        <v>186.69</v>
      </c>
      <c r="J74" s="22">
        <f t="shared" si="3"/>
        <v>15.917999999999893</v>
      </c>
      <c r="K74" s="23">
        <f t="shared" si="4"/>
        <v>0</v>
      </c>
      <c r="L74" s="24">
        <f>J74*G119</f>
        <v>131.32349999999911</v>
      </c>
      <c r="M74" s="25">
        <f>K74*G120</f>
        <v>0</v>
      </c>
      <c r="N74" s="26">
        <f t="shared" si="2"/>
        <v>131.32349999999911</v>
      </c>
    </row>
    <row r="75" spans="1:14" ht="15.75" x14ac:dyDescent="0.25">
      <c r="A75" s="17">
        <v>65</v>
      </c>
      <c r="B75" s="29"/>
      <c r="C75" s="31"/>
      <c r="D75" s="87" t="s">
        <v>228</v>
      </c>
      <c r="E75" s="81" t="s">
        <v>83</v>
      </c>
      <c r="F75" s="133">
        <v>21091.465</v>
      </c>
      <c r="G75" s="134">
        <v>10071.228999999999</v>
      </c>
      <c r="H75" s="135">
        <v>21470</v>
      </c>
      <c r="I75" s="136">
        <v>10210</v>
      </c>
      <c r="J75" s="22">
        <f t="shared" ref="J75:J106" si="5">H75-F75</f>
        <v>378.53499999999985</v>
      </c>
      <c r="K75" s="23">
        <f t="shared" ref="K75:K106" si="6">I75-G75</f>
        <v>138.77100000000064</v>
      </c>
      <c r="L75" s="24">
        <f>J75*G119</f>
        <v>3122.9137499999988</v>
      </c>
      <c r="M75" s="25">
        <f>K75*G120</f>
        <v>1144.8607500000053</v>
      </c>
      <c r="N75" s="26">
        <f t="shared" si="2"/>
        <v>4267.7745000000041</v>
      </c>
    </row>
    <row r="76" spans="1:14" s="107" customFormat="1" ht="15.75" x14ac:dyDescent="0.25">
      <c r="A76" s="98">
        <v>66</v>
      </c>
      <c r="B76" s="30"/>
      <c r="C76" s="100"/>
      <c r="D76" s="87" t="s">
        <v>186</v>
      </c>
      <c r="E76" s="101" t="s">
        <v>84</v>
      </c>
      <c r="F76" s="133">
        <v>28866.7</v>
      </c>
      <c r="G76" s="134">
        <v>0</v>
      </c>
      <c r="H76" s="133">
        <v>29019</v>
      </c>
      <c r="I76" s="134">
        <v>0</v>
      </c>
      <c r="J76" s="102">
        <f t="shared" si="5"/>
        <v>152.29999999999927</v>
      </c>
      <c r="K76" s="103">
        <f t="shared" si="6"/>
        <v>0</v>
      </c>
      <c r="L76" s="104">
        <f>J76*G119</f>
        <v>1256.474999999994</v>
      </c>
      <c r="M76" s="105">
        <f>K76*G120</f>
        <v>0</v>
      </c>
      <c r="N76" s="106">
        <f t="shared" si="2"/>
        <v>1256.474999999994</v>
      </c>
    </row>
    <row r="77" spans="1:14" s="107" customFormat="1" ht="15.75" x14ac:dyDescent="0.25">
      <c r="A77" s="98">
        <v>67</v>
      </c>
      <c r="B77" s="30"/>
      <c r="C77" s="100"/>
      <c r="D77" s="87" t="s">
        <v>217</v>
      </c>
      <c r="E77" s="101" t="s">
        <v>127</v>
      </c>
      <c r="F77" s="133">
        <v>4753.1000000000004</v>
      </c>
      <c r="G77" s="134">
        <v>0</v>
      </c>
      <c r="H77" s="133">
        <v>4802.66</v>
      </c>
      <c r="I77" s="134">
        <v>0</v>
      </c>
      <c r="J77" s="102">
        <f t="shared" si="5"/>
        <v>49.559999999999491</v>
      </c>
      <c r="K77" s="103">
        <f t="shared" si="6"/>
        <v>0</v>
      </c>
      <c r="L77" s="104">
        <f>J77*G119</f>
        <v>408.8699999999958</v>
      </c>
      <c r="M77" s="105">
        <f>K77*G120</f>
        <v>0</v>
      </c>
      <c r="N77" s="106">
        <f t="shared" ref="N77:N111" si="7">L77+M77</f>
        <v>408.8699999999958</v>
      </c>
    </row>
    <row r="78" spans="1:14" s="107" customFormat="1" ht="15.75" x14ac:dyDescent="0.25">
      <c r="A78" s="98">
        <v>68</v>
      </c>
      <c r="B78" s="120"/>
      <c r="C78" s="100"/>
      <c r="D78" s="87" t="s">
        <v>187</v>
      </c>
      <c r="E78" s="101" t="s">
        <v>85</v>
      </c>
      <c r="F78" s="133">
        <v>18932.656999999999</v>
      </c>
      <c r="G78" s="134">
        <v>4210.0330000000004</v>
      </c>
      <c r="H78" s="137">
        <v>19162</v>
      </c>
      <c r="I78" s="138">
        <v>4277</v>
      </c>
      <c r="J78" s="102">
        <f t="shared" si="5"/>
        <v>229.34300000000076</v>
      </c>
      <c r="K78" s="103">
        <f t="shared" si="6"/>
        <v>66.966999999999643</v>
      </c>
      <c r="L78" s="104">
        <f>J78*G119</f>
        <v>1892.0797500000062</v>
      </c>
      <c r="M78" s="105">
        <f>K78*G120</f>
        <v>552.47774999999706</v>
      </c>
      <c r="N78" s="106">
        <f t="shared" si="7"/>
        <v>2444.5575000000035</v>
      </c>
    </row>
    <row r="79" spans="1:14" s="107" customFormat="1" ht="15.75" x14ac:dyDescent="0.25">
      <c r="A79" s="98">
        <v>69</v>
      </c>
      <c r="B79" s="120"/>
      <c r="C79" s="100"/>
      <c r="D79" s="87" t="s">
        <v>188</v>
      </c>
      <c r="E79" s="101" t="s">
        <v>86</v>
      </c>
      <c r="F79" s="133">
        <v>48068.6</v>
      </c>
      <c r="G79" s="134">
        <v>0</v>
      </c>
      <c r="H79" s="133">
        <v>48487.8</v>
      </c>
      <c r="I79" s="134">
        <v>0</v>
      </c>
      <c r="J79" s="102">
        <f t="shared" si="5"/>
        <v>419.20000000000437</v>
      </c>
      <c r="K79" s="103">
        <f t="shared" si="6"/>
        <v>0</v>
      </c>
      <c r="L79" s="104">
        <f>J79*G119</f>
        <v>3458.400000000036</v>
      </c>
      <c r="M79" s="105">
        <f>K79*G120</f>
        <v>0</v>
      </c>
      <c r="N79" s="106">
        <f t="shared" si="7"/>
        <v>3458.400000000036</v>
      </c>
    </row>
    <row r="80" spans="1:14" ht="15.75" x14ac:dyDescent="0.25">
      <c r="A80" s="17">
        <v>70</v>
      </c>
      <c r="B80" s="29"/>
      <c r="C80" s="31"/>
      <c r="D80" s="87" t="s">
        <v>189</v>
      </c>
      <c r="E80" s="81" t="s">
        <v>87</v>
      </c>
      <c r="F80" s="133">
        <v>9334.2189999999991</v>
      </c>
      <c r="G80" s="134">
        <v>3549.7080000000001</v>
      </c>
      <c r="H80" s="135">
        <v>9610</v>
      </c>
      <c r="I80" s="136">
        <v>3630</v>
      </c>
      <c r="J80" s="22">
        <f t="shared" si="5"/>
        <v>275.78100000000086</v>
      </c>
      <c r="K80" s="23">
        <f t="shared" si="6"/>
        <v>80.291999999999916</v>
      </c>
      <c r="L80" s="24">
        <f>J80*G119</f>
        <v>2275.1932500000071</v>
      </c>
      <c r="M80" s="25">
        <f>K80*G120</f>
        <v>662.40899999999931</v>
      </c>
      <c r="N80" s="26">
        <f t="shared" si="7"/>
        <v>2937.6022500000063</v>
      </c>
    </row>
    <row r="81" spans="1:14" ht="15.75" x14ac:dyDescent="0.25">
      <c r="A81" s="17">
        <v>71</v>
      </c>
      <c r="B81" s="29"/>
      <c r="C81" s="31"/>
      <c r="D81" s="87" t="s">
        <v>190</v>
      </c>
      <c r="E81" s="81" t="s">
        <v>88</v>
      </c>
      <c r="F81" s="133">
        <v>18177.183000000001</v>
      </c>
      <c r="G81" s="134">
        <v>6097.1549999999997</v>
      </c>
      <c r="H81" s="135">
        <v>18570</v>
      </c>
      <c r="I81" s="136">
        <v>6226</v>
      </c>
      <c r="J81" s="22">
        <f t="shared" si="5"/>
        <v>392.8169999999991</v>
      </c>
      <c r="K81" s="23">
        <f t="shared" si="6"/>
        <v>128.84500000000025</v>
      </c>
      <c r="L81" s="24">
        <f>J81*G119</f>
        <v>3240.7402499999926</v>
      </c>
      <c r="M81" s="25">
        <f>K81*G120</f>
        <v>1062.9712500000021</v>
      </c>
      <c r="N81" s="26">
        <f t="shared" si="7"/>
        <v>4303.7114999999949</v>
      </c>
    </row>
    <row r="82" spans="1:14" s="107" customFormat="1" ht="15.75" x14ac:dyDescent="0.25">
      <c r="A82" s="98">
        <v>72</v>
      </c>
      <c r="B82" s="120"/>
      <c r="C82" s="100"/>
      <c r="D82" s="87" t="s">
        <v>224</v>
      </c>
      <c r="E82" s="101" t="s">
        <v>89</v>
      </c>
      <c r="F82" s="133">
        <v>0</v>
      </c>
      <c r="G82" s="134">
        <v>0</v>
      </c>
      <c r="H82" s="133">
        <v>0</v>
      </c>
      <c r="I82" s="134">
        <v>0</v>
      </c>
      <c r="J82" s="102">
        <f t="shared" si="5"/>
        <v>0</v>
      </c>
      <c r="K82" s="103">
        <f t="shared" si="6"/>
        <v>0</v>
      </c>
      <c r="L82" s="104">
        <f>J82*G119</f>
        <v>0</v>
      </c>
      <c r="M82" s="105">
        <f>K82*G120</f>
        <v>0</v>
      </c>
      <c r="N82" s="106">
        <f t="shared" si="7"/>
        <v>0</v>
      </c>
    </row>
    <row r="83" spans="1:14" ht="15.75" x14ac:dyDescent="0.25">
      <c r="A83" s="17">
        <v>73</v>
      </c>
      <c r="B83" s="29"/>
      <c r="C83" s="31"/>
      <c r="D83" s="87" t="s">
        <v>225</v>
      </c>
      <c r="E83" s="81" t="s">
        <v>90</v>
      </c>
      <c r="F83" s="133">
        <v>3326.1849999999999</v>
      </c>
      <c r="G83" s="134">
        <v>1376.722</v>
      </c>
      <c r="H83" s="135">
        <v>3451</v>
      </c>
      <c r="I83" s="136">
        <v>1453</v>
      </c>
      <c r="J83" s="22">
        <f t="shared" si="5"/>
        <v>124.81500000000005</v>
      </c>
      <c r="K83" s="23">
        <f t="shared" si="6"/>
        <v>76.27800000000002</v>
      </c>
      <c r="L83" s="24">
        <f>J83*G119</f>
        <v>1029.7237500000006</v>
      </c>
      <c r="M83" s="25">
        <f>K83*G120</f>
        <v>629.29350000000022</v>
      </c>
      <c r="N83" s="26">
        <f t="shared" si="7"/>
        <v>1659.0172500000008</v>
      </c>
    </row>
    <row r="84" spans="1:14" ht="15.75" x14ac:dyDescent="0.25">
      <c r="A84" s="17">
        <v>74</v>
      </c>
      <c r="B84" s="29"/>
      <c r="C84" s="31"/>
      <c r="D84" s="87" t="s">
        <v>191</v>
      </c>
      <c r="E84" s="81" t="s">
        <v>91</v>
      </c>
      <c r="F84" s="133">
        <v>41612.796000000002</v>
      </c>
      <c r="G84" s="134">
        <v>17391.353999999999</v>
      </c>
      <c r="H84" s="135">
        <v>41781</v>
      </c>
      <c r="I84" s="136">
        <v>17455</v>
      </c>
      <c r="J84" s="22">
        <f t="shared" si="5"/>
        <v>168.2039999999979</v>
      </c>
      <c r="K84" s="23">
        <f t="shared" si="6"/>
        <v>63.64600000000064</v>
      </c>
      <c r="L84" s="24">
        <f>J84*G119</f>
        <v>1387.6829999999827</v>
      </c>
      <c r="M84" s="25">
        <f>K84*G120</f>
        <v>525.07950000000528</v>
      </c>
      <c r="N84" s="26">
        <f t="shared" si="7"/>
        <v>1912.762499999988</v>
      </c>
    </row>
    <row r="85" spans="1:14" ht="15.75" x14ac:dyDescent="0.25">
      <c r="A85" s="17">
        <v>75</v>
      </c>
      <c r="B85" s="29"/>
      <c r="C85" s="31"/>
      <c r="D85" s="87" t="s">
        <v>229</v>
      </c>
      <c r="E85" s="81" t="s">
        <v>92</v>
      </c>
      <c r="F85" s="133">
        <v>15438.562</v>
      </c>
      <c r="G85" s="134">
        <v>6913.5529999999999</v>
      </c>
      <c r="H85" s="135">
        <v>15539</v>
      </c>
      <c r="I85" s="136">
        <v>6957</v>
      </c>
      <c r="J85" s="22">
        <f t="shared" si="5"/>
        <v>100.4380000000001</v>
      </c>
      <c r="K85" s="23">
        <f t="shared" si="6"/>
        <v>43.447000000000116</v>
      </c>
      <c r="L85" s="24">
        <f>J85*G119</f>
        <v>828.61350000000084</v>
      </c>
      <c r="M85" s="25">
        <f>K85*G120</f>
        <v>358.43775000000096</v>
      </c>
      <c r="N85" s="26">
        <f t="shared" si="7"/>
        <v>1187.0512500000018</v>
      </c>
    </row>
    <row r="86" spans="1:14" ht="15.75" x14ac:dyDescent="0.25">
      <c r="A86" s="17">
        <v>76</v>
      </c>
      <c r="B86" s="29"/>
      <c r="C86" s="31"/>
      <c r="D86" s="87" t="s">
        <v>192</v>
      </c>
      <c r="E86" s="81" t="s">
        <v>93</v>
      </c>
      <c r="F86" s="133">
        <v>4122.5060000000003</v>
      </c>
      <c r="G86" s="134">
        <v>1735.4069999999999</v>
      </c>
      <c r="H86" s="135">
        <v>4144</v>
      </c>
      <c r="I86" s="136">
        <v>1747</v>
      </c>
      <c r="J86" s="22">
        <f t="shared" si="5"/>
        <v>21.493999999999687</v>
      </c>
      <c r="K86" s="23">
        <f t="shared" si="6"/>
        <v>11.593000000000075</v>
      </c>
      <c r="L86" s="24">
        <f>J86*G119</f>
        <v>177.32549999999742</v>
      </c>
      <c r="M86" s="25">
        <f>K86*G120</f>
        <v>95.642250000000615</v>
      </c>
      <c r="N86" s="26">
        <f t="shared" si="7"/>
        <v>272.96774999999803</v>
      </c>
    </row>
    <row r="87" spans="1:14" ht="15.75" x14ac:dyDescent="0.25">
      <c r="A87" s="17">
        <v>77</v>
      </c>
      <c r="B87" s="29"/>
      <c r="C87" s="31"/>
      <c r="D87" s="87" t="s">
        <v>193</v>
      </c>
      <c r="E87" s="81" t="s">
        <v>94</v>
      </c>
      <c r="F87" s="133">
        <v>5288.14</v>
      </c>
      <c r="G87" s="134">
        <v>1216.3050000000001</v>
      </c>
      <c r="H87" s="135">
        <v>5440</v>
      </c>
      <c r="I87" s="136">
        <v>1266</v>
      </c>
      <c r="J87" s="22">
        <f t="shared" si="5"/>
        <v>151.85999999999967</v>
      </c>
      <c r="K87" s="23">
        <f t="shared" si="6"/>
        <v>49.694999999999936</v>
      </c>
      <c r="L87" s="24">
        <f>J87*G119</f>
        <v>1252.8449999999973</v>
      </c>
      <c r="M87" s="25">
        <f>K87*G120</f>
        <v>409.98374999999947</v>
      </c>
      <c r="N87" s="26">
        <f t="shared" si="7"/>
        <v>1662.8287499999967</v>
      </c>
    </row>
    <row r="88" spans="1:14" ht="15.75" x14ac:dyDescent="0.25">
      <c r="A88" s="17">
        <v>78</v>
      </c>
      <c r="B88" s="29"/>
      <c r="C88" s="31"/>
      <c r="D88" s="87" t="s">
        <v>194</v>
      </c>
      <c r="E88" s="81" t="s">
        <v>95</v>
      </c>
      <c r="F88" s="133">
        <v>13433.156999999999</v>
      </c>
      <c r="G88" s="134">
        <v>4253.7969999999996</v>
      </c>
      <c r="H88" s="135">
        <v>13658</v>
      </c>
      <c r="I88" s="136">
        <v>4300</v>
      </c>
      <c r="J88" s="22">
        <f t="shared" si="5"/>
        <v>224.84300000000076</v>
      </c>
      <c r="K88" s="23">
        <f t="shared" si="6"/>
        <v>46.203000000000429</v>
      </c>
      <c r="L88" s="24">
        <f>J88*G119</f>
        <v>1854.9547500000062</v>
      </c>
      <c r="M88" s="25">
        <f>K88*G120</f>
        <v>381.17475000000354</v>
      </c>
      <c r="N88" s="26">
        <f t="shared" si="7"/>
        <v>2236.12950000001</v>
      </c>
    </row>
    <row r="89" spans="1:14" ht="15.75" x14ac:dyDescent="0.25">
      <c r="A89" s="17">
        <v>79</v>
      </c>
      <c r="B89" s="29"/>
      <c r="C89" s="31"/>
      <c r="D89" s="87" t="s">
        <v>195</v>
      </c>
      <c r="E89" s="81" t="s">
        <v>96</v>
      </c>
      <c r="F89" s="133">
        <v>6155.77</v>
      </c>
      <c r="G89" s="134">
        <v>1706.566</v>
      </c>
      <c r="H89" s="135">
        <v>6158</v>
      </c>
      <c r="I89" s="134">
        <v>1706.566</v>
      </c>
      <c r="J89" s="22">
        <f t="shared" si="5"/>
        <v>2.2299999999995634</v>
      </c>
      <c r="K89" s="23">
        <f t="shared" si="6"/>
        <v>0</v>
      </c>
      <c r="L89" s="24">
        <f>J89*G119</f>
        <v>18.397499999996398</v>
      </c>
      <c r="M89" s="25">
        <f>K89*G120</f>
        <v>0</v>
      </c>
      <c r="N89" s="26">
        <f t="shared" si="7"/>
        <v>18.397499999996398</v>
      </c>
    </row>
    <row r="90" spans="1:14" s="107" customFormat="1" ht="15.75" x14ac:dyDescent="0.25">
      <c r="A90" s="98">
        <v>80</v>
      </c>
      <c r="B90" s="120"/>
      <c r="C90" s="100"/>
      <c r="D90" s="87" t="s">
        <v>196</v>
      </c>
      <c r="E90" s="101" t="s">
        <v>97</v>
      </c>
      <c r="F90" s="133">
        <v>24236.5</v>
      </c>
      <c r="G90" s="134">
        <v>0</v>
      </c>
      <c r="H90" s="133">
        <v>24564.5</v>
      </c>
      <c r="I90" s="134">
        <v>0</v>
      </c>
      <c r="J90" s="102">
        <f t="shared" si="5"/>
        <v>328</v>
      </c>
      <c r="K90" s="103">
        <f t="shared" si="6"/>
        <v>0</v>
      </c>
      <c r="L90" s="104">
        <f>J90*G119</f>
        <v>2706</v>
      </c>
      <c r="M90" s="105">
        <f>K90*G120</f>
        <v>0</v>
      </c>
      <c r="N90" s="106">
        <f t="shared" si="7"/>
        <v>2706</v>
      </c>
    </row>
    <row r="91" spans="1:14" ht="15.75" x14ac:dyDescent="0.25">
      <c r="A91" s="17">
        <v>81</v>
      </c>
      <c r="B91" s="29"/>
      <c r="C91" s="31"/>
      <c r="D91" s="87" t="s">
        <v>197</v>
      </c>
      <c r="E91" s="81" t="s">
        <v>98</v>
      </c>
      <c r="F91" s="133">
        <v>5470.9970000000003</v>
      </c>
      <c r="G91" s="134">
        <v>1390.259</v>
      </c>
      <c r="H91" s="135">
        <v>5532</v>
      </c>
      <c r="I91" s="136">
        <v>1420</v>
      </c>
      <c r="J91" s="22">
        <f t="shared" si="5"/>
        <v>61.002999999999702</v>
      </c>
      <c r="K91" s="23">
        <f t="shared" si="6"/>
        <v>29.740999999999985</v>
      </c>
      <c r="L91" s="24">
        <f>J91*G119</f>
        <v>503.27474999999754</v>
      </c>
      <c r="M91" s="25">
        <f>K91*G120</f>
        <v>245.36324999999988</v>
      </c>
      <c r="N91" s="26">
        <f t="shared" si="7"/>
        <v>748.63799999999742</v>
      </c>
    </row>
    <row r="92" spans="1:14" ht="15.75" x14ac:dyDescent="0.25">
      <c r="A92" s="17">
        <v>82</v>
      </c>
      <c r="B92" s="29"/>
      <c r="C92" s="31"/>
      <c r="D92" s="87" t="s">
        <v>198</v>
      </c>
      <c r="E92" s="81" t="s">
        <v>99</v>
      </c>
      <c r="F92" s="133">
        <v>12129.790999999999</v>
      </c>
      <c r="G92" s="134">
        <v>2180.5070000000001</v>
      </c>
      <c r="H92" s="135">
        <v>12487</v>
      </c>
      <c r="I92" s="136">
        <v>2227</v>
      </c>
      <c r="J92" s="22">
        <f t="shared" si="5"/>
        <v>357.20900000000074</v>
      </c>
      <c r="K92" s="23">
        <f t="shared" si="6"/>
        <v>46.492999999999938</v>
      </c>
      <c r="L92" s="24">
        <f>J92*G119</f>
        <v>2946.9742500000061</v>
      </c>
      <c r="M92" s="25">
        <f>K92*G120</f>
        <v>383.56724999999949</v>
      </c>
      <c r="N92" s="26">
        <f t="shared" si="7"/>
        <v>3330.5415000000057</v>
      </c>
    </row>
    <row r="93" spans="1:14" ht="15.75" x14ac:dyDescent="0.25">
      <c r="A93" s="17">
        <v>83</v>
      </c>
      <c r="B93" s="29"/>
      <c r="C93" s="31"/>
      <c r="D93" s="87" t="s">
        <v>199</v>
      </c>
      <c r="E93" s="81" t="s">
        <v>100</v>
      </c>
      <c r="F93" s="133">
        <v>17686.041000000001</v>
      </c>
      <c r="G93" s="134">
        <v>5449.1379999999999</v>
      </c>
      <c r="H93" s="135">
        <v>18023</v>
      </c>
      <c r="I93" s="136">
        <v>5521</v>
      </c>
      <c r="J93" s="22">
        <f t="shared" si="5"/>
        <v>336.95899999999892</v>
      </c>
      <c r="K93" s="23">
        <f t="shared" si="6"/>
        <v>71.86200000000008</v>
      </c>
      <c r="L93" s="24">
        <f>J93*G119</f>
        <v>2779.9117499999911</v>
      </c>
      <c r="M93" s="25">
        <f>K93*G120</f>
        <v>592.86150000000066</v>
      </c>
      <c r="N93" s="26">
        <f t="shared" si="7"/>
        <v>3372.773249999992</v>
      </c>
    </row>
    <row r="94" spans="1:14" ht="15.75" x14ac:dyDescent="0.25">
      <c r="A94" s="17">
        <v>84</v>
      </c>
      <c r="B94" s="29"/>
      <c r="C94" s="31"/>
      <c r="D94" s="87" t="s">
        <v>200</v>
      </c>
      <c r="E94" s="81" t="s">
        <v>101</v>
      </c>
      <c r="F94" s="133">
        <v>2804.011</v>
      </c>
      <c r="G94" s="134">
        <v>1250.4359999999999</v>
      </c>
      <c r="H94" s="135">
        <v>2862</v>
      </c>
      <c r="I94" s="136">
        <v>1270</v>
      </c>
      <c r="J94" s="22">
        <f t="shared" si="5"/>
        <v>57.989000000000033</v>
      </c>
      <c r="K94" s="23">
        <f t="shared" si="6"/>
        <v>19.564000000000078</v>
      </c>
      <c r="L94" s="24">
        <f>J94*G119</f>
        <v>478.40925000000027</v>
      </c>
      <c r="M94" s="25">
        <f>K94*G120</f>
        <v>161.40300000000065</v>
      </c>
      <c r="N94" s="26">
        <f t="shared" si="7"/>
        <v>639.81225000000086</v>
      </c>
    </row>
    <row r="95" spans="1:14" ht="15.75" x14ac:dyDescent="0.25">
      <c r="A95" s="17">
        <v>85</v>
      </c>
      <c r="B95" s="29"/>
      <c r="C95" s="31"/>
      <c r="D95" s="87" t="s">
        <v>201</v>
      </c>
      <c r="E95" s="81" t="s">
        <v>102</v>
      </c>
      <c r="F95" s="133">
        <v>18107.560000000001</v>
      </c>
      <c r="G95" s="134">
        <v>8295.0370000000003</v>
      </c>
      <c r="H95" s="135">
        <v>18509</v>
      </c>
      <c r="I95" s="136">
        <v>8466</v>
      </c>
      <c r="J95" s="22">
        <f t="shared" si="5"/>
        <v>401.43999999999869</v>
      </c>
      <c r="K95" s="23">
        <f t="shared" si="6"/>
        <v>170.96299999999974</v>
      </c>
      <c r="L95" s="24">
        <f>J95*G119</f>
        <v>3311.8799999999892</v>
      </c>
      <c r="M95" s="25">
        <f>K95*G120</f>
        <v>1410.4447499999978</v>
      </c>
      <c r="N95" s="26">
        <f t="shared" si="7"/>
        <v>4722.324749999987</v>
      </c>
    </row>
    <row r="96" spans="1:14" ht="15.75" x14ac:dyDescent="0.25">
      <c r="A96" s="17">
        <v>86</v>
      </c>
      <c r="B96" s="29"/>
      <c r="C96" s="31"/>
      <c r="D96" s="87" t="s">
        <v>202</v>
      </c>
      <c r="E96" s="81" t="s">
        <v>103</v>
      </c>
      <c r="F96" s="133">
        <v>9556.5229999999992</v>
      </c>
      <c r="G96" s="134">
        <v>4269.8779999999997</v>
      </c>
      <c r="H96" s="135">
        <v>9613</v>
      </c>
      <c r="I96" s="136">
        <v>4286</v>
      </c>
      <c r="J96" s="22">
        <f t="shared" si="5"/>
        <v>56.477000000000771</v>
      </c>
      <c r="K96" s="23">
        <f t="shared" si="6"/>
        <v>16.122000000000298</v>
      </c>
      <c r="L96" s="24">
        <f>J96*G119</f>
        <v>465.93525000000636</v>
      </c>
      <c r="M96" s="25">
        <f>K96*G120</f>
        <v>133.00650000000246</v>
      </c>
      <c r="N96" s="26">
        <f t="shared" si="7"/>
        <v>598.94175000000882</v>
      </c>
    </row>
    <row r="97" spans="1:14" ht="15.75" x14ac:dyDescent="0.25">
      <c r="A97" s="17">
        <v>87</v>
      </c>
      <c r="B97" s="29"/>
      <c r="C97" s="31"/>
      <c r="D97" s="87" t="s">
        <v>203</v>
      </c>
      <c r="E97" s="81" t="s">
        <v>104</v>
      </c>
      <c r="F97" s="133">
        <v>92.557000000000002</v>
      </c>
      <c r="G97" s="134">
        <v>30.077999999999999</v>
      </c>
      <c r="H97" s="133">
        <v>92.557000000000002</v>
      </c>
      <c r="I97" s="134">
        <v>30.077999999999999</v>
      </c>
      <c r="J97" s="22">
        <f t="shared" si="5"/>
        <v>0</v>
      </c>
      <c r="K97" s="23">
        <f t="shared" si="6"/>
        <v>0</v>
      </c>
      <c r="L97" s="24">
        <f>J97*G119</f>
        <v>0</v>
      </c>
      <c r="M97" s="25">
        <f>K97*G120</f>
        <v>0</v>
      </c>
      <c r="N97" s="26">
        <f t="shared" si="7"/>
        <v>0</v>
      </c>
    </row>
    <row r="98" spans="1:14" ht="15.75" x14ac:dyDescent="0.25">
      <c r="A98" s="17">
        <v>88</v>
      </c>
      <c r="B98" s="29"/>
      <c r="C98" s="31"/>
      <c r="D98" s="87" t="s">
        <v>204</v>
      </c>
      <c r="E98" s="81" t="s">
        <v>105</v>
      </c>
      <c r="F98" s="133">
        <v>4046.3049999999998</v>
      </c>
      <c r="G98" s="134">
        <v>1675.354</v>
      </c>
      <c r="H98" s="133">
        <v>4046.3049999999998</v>
      </c>
      <c r="I98" s="134">
        <v>1675.354</v>
      </c>
      <c r="J98" s="22">
        <f t="shared" si="5"/>
        <v>0</v>
      </c>
      <c r="K98" s="23">
        <f t="shared" si="6"/>
        <v>0</v>
      </c>
      <c r="L98" s="24">
        <f>J98*G119</f>
        <v>0</v>
      </c>
      <c r="M98" s="25">
        <f>K98*G120</f>
        <v>0</v>
      </c>
      <c r="N98" s="26">
        <f t="shared" si="7"/>
        <v>0</v>
      </c>
    </row>
    <row r="99" spans="1:14" ht="15.75" x14ac:dyDescent="0.25">
      <c r="A99" s="17">
        <v>89</v>
      </c>
      <c r="B99" s="29"/>
      <c r="C99" s="31"/>
      <c r="D99" s="87" t="s">
        <v>205</v>
      </c>
      <c r="E99" s="81" t="s">
        <v>106</v>
      </c>
      <c r="F99" s="133">
        <v>4693.9399999999996</v>
      </c>
      <c r="G99" s="134">
        <v>1140.2339999999999</v>
      </c>
      <c r="H99" s="135">
        <v>4748</v>
      </c>
      <c r="I99" s="136">
        <v>1142</v>
      </c>
      <c r="J99" s="22">
        <f t="shared" si="5"/>
        <v>54.0600000000004</v>
      </c>
      <c r="K99" s="23">
        <f t="shared" si="6"/>
        <v>1.7660000000000764</v>
      </c>
      <c r="L99" s="24">
        <f>J99*G119</f>
        <v>445.9950000000033</v>
      </c>
      <c r="M99" s="25">
        <f>K99*G120</f>
        <v>14.56950000000063</v>
      </c>
      <c r="N99" s="26">
        <f t="shared" si="7"/>
        <v>460.56450000000393</v>
      </c>
    </row>
    <row r="100" spans="1:14" ht="15.75" x14ac:dyDescent="0.25">
      <c r="A100" s="17">
        <v>90</v>
      </c>
      <c r="B100" s="29"/>
      <c r="C100" s="31"/>
      <c r="D100" s="87" t="s">
        <v>206</v>
      </c>
      <c r="E100" s="81" t="s">
        <v>107</v>
      </c>
      <c r="F100" s="133">
        <v>8264.9830000000002</v>
      </c>
      <c r="G100" s="134">
        <v>3830.0949999999998</v>
      </c>
      <c r="H100" s="135">
        <v>8286</v>
      </c>
      <c r="I100" s="136">
        <v>3840</v>
      </c>
      <c r="J100" s="22">
        <f t="shared" si="5"/>
        <v>21.016999999999825</v>
      </c>
      <c r="K100" s="23">
        <f t="shared" si="6"/>
        <v>9.9050000000002001</v>
      </c>
      <c r="L100" s="24">
        <f>J100*G119</f>
        <v>173.39024999999856</v>
      </c>
      <c r="M100" s="25">
        <f>K100*G120</f>
        <v>81.716250000001651</v>
      </c>
      <c r="N100" s="26">
        <f t="shared" si="7"/>
        <v>255.10650000000021</v>
      </c>
    </row>
    <row r="101" spans="1:14" ht="15.75" x14ac:dyDescent="0.25">
      <c r="A101" s="17">
        <v>91</v>
      </c>
      <c r="B101" s="29"/>
      <c r="C101" s="31"/>
      <c r="D101" s="87" t="s">
        <v>207</v>
      </c>
      <c r="E101" s="81" t="s">
        <v>108</v>
      </c>
      <c r="F101" s="133">
        <v>2121.0390000000002</v>
      </c>
      <c r="G101" s="134">
        <v>611.27200000000005</v>
      </c>
      <c r="H101" s="135">
        <v>2144</v>
      </c>
      <c r="I101" s="136">
        <v>614</v>
      </c>
      <c r="J101" s="22">
        <f t="shared" si="5"/>
        <v>22.960999999999785</v>
      </c>
      <c r="K101" s="23">
        <f t="shared" si="6"/>
        <v>2.7279999999999518</v>
      </c>
      <c r="L101" s="24">
        <f>J101*G119</f>
        <v>189.42824999999823</v>
      </c>
      <c r="M101" s="25">
        <f>K101*G120</f>
        <v>22.505999999999602</v>
      </c>
      <c r="N101" s="26">
        <f t="shared" si="7"/>
        <v>211.93424999999783</v>
      </c>
    </row>
    <row r="102" spans="1:14" ht="15.75" x14ac:dyDescent="0.25">
      <c r="A102" s="17">
        <v>92</v>
      </c>
      <c r="B102" s="29"/>
      <c r="C102" s="31"/>
      <c r="D102" s="87" t="s">
        <v>208</v>
      </c>
      <c r="E102" s="81" t="s">
        <v>109</v>
      </c>
      <c r="F102" s="133">
        <v>3810.7550000000001</v>
      </c>
      <c r="G102" s="134">
        <v>1176.0889999999999</v>
      </c>
      <c r="H102" s="135">
        <v>3994</v>
      </c>
      <c r="I102" s="136">
        <v>1244</v>
      </c>
      <c r="J102" s="22">
        <f t="shared" si="5"/>
        <v>183.24499999999989</v>
      </c>
      <c r="K102" s="23">
        <f t="shared" si="6"/>
        <v>67.911000000000058</v>
      </c>
      <c r="L102" s="24">
        <f>J102*G119</f>
        <v>1511.7712499999991</v>
      </c>
      <c r="M102" s="25">
        <f>K102*G120</f>
        <v>560.26575000000048</v>
      </c>
      <c r="N102" s="26">
        <f t="shared" si="7"/>
        <v>2072.0369999999994</v>
      </c>
    </row>
    <row r="103" spans="1:14" ht="15.75" x14ac:dyDescent="0.25">
      <c r="A103" s="17">
        <v>93</v>
      </c>
      <c r="B103" s="29"/>
      <c r="C103" s="31"/>
      <c r="D103" s="87" t="s">
        <v>209</v>
      </c>
      <c r="E103" s="81" t="s">
        <v>110</v>
      </c>
      <c r="F103" s="133">
        <v>4164.3230000000003</v>
      </c>
      <c r="G103" s="134">
        <v>1004.25</v>
      </c>
      <c r="H103" s="135">
        <v>4190</v>
      </c>
      <c r="I103" s="136">
        <v>1010</v>
      </c>
      <c r="J103" s="22">
        <f t="shared" si="5"/>
        <v>25.67699999999968</v>
      </c>
      <c r="K103" s="23">
        <f t="shared" si="6"/>
        <v>5.75</v>
      </c>
      <c r="L103" s="24">
        <f>J103*G119</f>
        <v>211.83524999999736</v>
      </c>
      <c r="M103" s="25">
        <f>K103*G120</f>
        <v>47.4375</v>
      </c>
      <c r="N103" s="26">
        <f t="shared" si="7"/>
        <v>259.27274999999736</v>
      </c>
    </row>
    <row r="104" spans="1:14" s="107" customFormat="1" ht="15.75" x14ac:dyDescent="0.25">
      <c r="A104" s="98">
        <v>94</v>
      </c>
      <c r="B104" s="120"/>
      <c r="C104" s="100"/>
      <c r="D104" s="87"/>
      <c r="E104" s="101" t="s">
        <v>231</v>
      </c>
      <c r="F104" s="133">
        <v>13807</v>
      </c>
      <c r="G104" s="134">
        <v>0</v>
      </c>
      <c r="H104" s="133">
        <v>13857</v>
      </c>
      <c r="I104" s="134">
        <v>0</v>
      </c>
      <c r="J104" s="102">
        <f t="shared" si="5"/>
        <v>50</v>
      </c>
      <c r="K104" s="103">
        <f t="shared" si="6"/>
        <v>0</v>
      </c>
      <c r="L104" s="104">
        <f>J104*G119</f>
        <v>412.5</v>
      </c>
      <c r="M104" s="105">
        <f>K104*G120</f>
        <v>0</v>
      </c>
      <c r="N104" s="106">
        <f>L104+M104</f>
        <v>412.5</v>
      </c>
    </row>
    <row r="105" spans="1:14" ht="15.75" x14ac:dyDescent="0.25">
      <c r="A105" s="17">
        <v>95</v>
      </c>
      <c r="B105" s="29"/>
      <c r="C105" s="31"/>
      <c r="D105" s="87" t="s">
        <v>210</v>
      </c>
      <c r="E105" s="81" t="s">
        <v>111</v>
      </c>
      <c r="F105" s="133">
        <v>16991.036</v>
      </c>
      <c r="G105" s="134">
        <v>8801.0439999999999</v>
      </c>
      <c r="H105" s="135">
        <v>17190</v>
      </c>
      <c r="I105" s="136">
        <v>8825</v>
      </c>
      <c r="J105" s="22">
        <f t="shared" si="5"/>
        <v>198.96399999999994</v>
      </c>
      <c r="K105" s="23">
        <f t="shared" si="6"/>
        <v>23.956000000000131</v>
      </c>
      <c r="L105" s="24">
        <f>J105*G119</f>
        <v>1641.4529999999995</v>
      </c>
      <c r="M105" s="25">
        <f>K105*G120</f>
        <v>197.63700000000108</v>
      </c>
      <c r="N105" s="26">
        <f t="shared" si="7"/>
        <v>1839.0900000000006</v>
      </c>
    </row>
    <row r="106" spans="1:14" ht="15.75" x14ac:dyDescent="0.25">
      <c r="A106" s="17">
        <v>96</v>
      </c>
      <c r="B106" s="29"/>
      <c r="C106" s="31"/>
      <c r="D106" s="87" t="s">
        <v>211</v>
      </c>
      <c r="E106" s="81" t="s">
        <v>112</v>
      </c>
      <c r="F106" s="133">
        <v>32.154000000000003</v>
      </c>
      <c r="G106" s="134">
        <v>14.443</v>
      </c>
      <c r="H106" s="133">
        <v>32.154000000000003</v>
      </c>
      <c r="I106" s="134">
        <v>14.443</v>
      </c>
      <c r="J106" s="22">
        <f t="shared" si="5"/>
        <v>0</v>
      </c>
      <c r="K106" s="23">
        <f t="shared" si="6"/>
        <v>0</v>
      </c>
      <c r="L106" s="24">
        <f>J106*G119</f>
        <v>0</v>
      </c>
      <c r="M106" s="25">
        <f>K106*G120</f>
        <v>0</v>
      </c>
      <c r="N106" s="26">
        <f t="shared" si="7"/>
        <v>0</v>
      </c>
    </row>
    <row r="107" spans="1:14" ht="15.75" x14ac:dyDescent="0.25">
      <c r="A107" s="17">
        <v>97</v>
      </c>
      <c r="B107" s="29"/>
      <c r="C107" s="31"/>
      <c r="D107" s="87" t="s">
        <v>212</v>
      </c>
      <c r="E107" s="81" t="s">
        <v>113</v>
      </c>
      <c r="F107" s="133">
        <v>3740.5709999999999</v>
      </c>
      <c r="G107" s="134">
        <v>1856.731</v>
      </c>
      <c r="H107" s="135">
        <v>3860</v>
      </c>
      <c r="I107" s="136">
        <v>1935</v>
      </c>
      <c r="J107" s="22">
        <f t="shared" ref="J107:J112" si="8">H107-F107</f>
        <v>119.42900000000009</v>
      </c>
      <c r="K107" s="23">
        <f t="shared" ref="K107:K112" si="9">I107-G107</f>
        <v>78.269000000000005</v>
      </c>
      <c r="L107" s="24">
        <f>J107*G119</f>
        <v>985.28925000000072</v>
      </c>
      <c r="M107" s="25">
        <f>K107*G120</f>
        <v>645.7192500000001</v>
      </c>
      <c r="N107" s="26">
        <f t="shared" si="7"/>
        <v>1631.0085000000008</v>
      </c>
    </row>
    <row r="108" spans="1:14" ht="15.75" x14ac:dyDescent="0.25">
      <c r="A108" s="17">
        <v>98</v>
      </c>
      <c r="B108" s="29"/>
      <c r="C108" s="31"/>
      <c r="D108" s="87" t="s">
        <v>213</v>
      </c>
      <c r="E108" s="81" t="s">
        <v>114</v>
      </c>
      <c r="F108" s="133">
        <v>8255.1110000000008</v>
      </c>
      <c r="G108" s="134">
        <v>3506.7869999999998</v>
      </c>
      <c r="H108" s="135">
        <v>8405</v>
      </c>
      <c r="I108" s="136">
        <v>3570</v>
      </c>
      <c r="J108" s="22">
        <f t="shared" si="8"/>
        <v>149.88899999999921</v>
      </c>
      <c r="K108" s="23">
        <f t="shared" si="9"/>
        <v>63.213000000000193</v>
      </c>
      <c r="L108" s="24">
        <f>J108*G119</f>
        <v>1236.5842499999935</v>
      </c>
      <c r="M108" s="25">
        <f>K108*G120</f>
        <v>521.50725000000159</v>
      </c>
      <c r="N108" s="26">
        <f t="shared" si="7"/>
        <v>1758.091499999995</v>
      </c>
    </row>
    <row r="109" spans="1:14" ht="15.75" x14ac:dyDescent="0.25">
      <c r="A109" s="17">
        <v>99</v>
      </c>
      <c r="B109" s="29"/>
      <c r="C109" s="31"/>
      <c r="D109" s="87" t="s">
        <v>214</v>
      </c>
      <c r="E109" s="81" t="s">
        <v>115</v>
      </c>
      <c r="F109" s="133">
        <v>4942.9960000000001</v>
      </c>
      <c r="G109" s="134">
        <v>2134.6869999999999</v>
      </c>
      <c r="H109" s="135">
        <v>5043</v>
      </c>
      <c r="I109" s="136">
        <v>2176</v>
      </c>
      <c r="J109" s="22">
        <f t="shared" si="8"/>
        <v>100.00399999999991</v>
      </c>
      <c r="K109" s="23">
        <f t="shared" si="9"/>
        <v>41.313000000000102</v>
      </c>
      <c r="L109" s="24">
        <f>J109*G119</f>
        <v>825.03299999999922</v>
      </c>
      <c r="M109" s="25">
        <f>K109*G120</f>
        <v>340.83225000000084</v>
      </c>
      <c r="N109" s="26">
        <f t="shared" si="7"/>
        <v>1165.8652500000001</v>
      </c>
    </row>
    <row r="110" spans="1:14" ht="15.75" x14ac:dyDescent="0.25">
      <c r="A110" s="17">
        <v>100</v>
      </c>
      <c r="B110" s="29"/>
      <c r="C110" s="31"/>
      <c r="D110" s="87" t="s">
        <v>215</v>
      </c>
      <c r="E110" s="81" t="s">
        <v>116</v>
      </c>
      <c r="F110" s="133">
        <v>12693.545</v>
      </c>
      <c r="G110" s="134">
        <v>5634.3389999999999</v>
      </c>
      <c r="H110" s="133">
        <v>12693.545</v>
      </c>
      <c r="I110" s="134">
        <v>5634.3389999999999</v>
      </c>
      <c r="J110" s="22">
        <f t="shared" si="8"/>
        <v>0</v>
      </c>
      <c r="K110" s="23">
        <f t="shared" si="9"/>
        <v>0</v>
      </c>
      <c r="L110" s="24">
        <f>J110*G119</f>
        <v>0</v>
      </c>
      <c r="M110" s="25">
        <f>K110*G120</f>
        <v>0</v>
      </c>
      <c r="N110" s="26">
        <f t="shared" si="7"/>
        <v>0</v>
      </c>
    </row>
    <row r="111" spans="1:14" ht="15.75" x14ac:dyDescent="0.25">
      <c r="A111" s="92">
        <v>101</v>
      </c>
      <c r="B111" s="29"/>
      <c r="C111" s="31"/>
      <c r="D111" s="87" t="s">
        <v>218</v>
      </c>
      <c r="E111" s="81" t="s">
        <v>128</v>
      </c>
      <c r="F111" s="133">
        <v>20360.683000000001</v>
      </c>
      <c r="G111" s="139">
        <v>30466.607</v>
      </c>
      <c r="H111" s="140">
        <v>20516</v>
      </c>
      <c r="I111" s="140">
        <v>30840</v>
      </c>
      <c r="J111" s="22">
        <f t="shared" si="8"/>
        <v>155.3169999999991</v>
      </c>
      <c r="K111" s="23">
        <f t="shared" si="9"/>
        <v>373.39300000000003</v>
      </c>
      <c r="L111" s="24">
        <f>J111*G119</f>
        <v>1281.3652499999926</v>
      </c>
      <c r="M111" s="25">
        <f>K111*G120</f>
        <v>3080.4922500000002</v>
      </c>
      <c r="N111" s="26">
        <f t="shared" si="7"/>
        <v>4361.8574999999928</v>
      </c>
    </row>
    <row r="112" spans="1:14" ht="16.5" thickBot="1" x14ac:dyDescent="0.3">
      <c r="A112" s="93">
        <v>102</v>
      </c>
      <c r="B112" s="49"/>
      <c r="C112" s="64"/>
      <c r="D112" s="89">
        <v>342234</v>
      </c>
      <c r="E112" s="82" t="s">
        <v>230</v>
      </c>
      <c r="F112" s="141">
        <v>72286.085000000006</v>
      </c>
      <c r="G112" s="142">
        <v>24168.494999999999</v>
      </c>
      <c r="H112" s="143">
        <v>72613</v>
      </c>
      <c r="I112" s="143">
        <v>24232</v>
      </c>
      <c r="J112" s="80">
        <f t="shared" si="8"/>
        <v>326.9149999999936</v>
      </c>
      <c r="K112" s="79">
        <f t="shared" si="9"/>
        <v>63.505000000001019</v>
      </c>
      <c r="L112" s="53">
        <f>J112*G119</f>
        <v>2697.0487499999472</v>
      </c>
      <c r="M112" s="54">
        <f>K112*G120</f>
        <v>523.9162500000084</v>
      </c>
      <c r="N112" s="55">
        <f>L112+M112</f>
        <v>3220.9649999999556</v>
      </c>
    </row>
    <row r="113" spans="1:14" ht="16.5" thickBot="1" x14ac:dyDescent="0.3">
      <c r="A113" s="56"/>
      <c r="B113" s="57" t="s">
        <v>117</v>
      </c>
      <c r="C113" s="65"/>
      <c r="D113" s="90"/>
      <c r="E113" s="84"/>
      <c r="F113" s="94"/>
      <c r="G113" s="95"/>
      <c r="H113" s="94"/>
      <c r="I113" s="95"/>
      <c r="J113" s="59">
        <f>SUM(J11:J112)</f>
        <v>14755.370999999992</v>
      </c>
      <c r="K113" s="60">
        <f>SUM(K11:K112)</f>
        <v>4336.2209999999995</v>
      </c>
      <c r="L113" s="61">
        <f>SUM(L11:L112)</f>
        <v>121731.81074999995</v>
      </c>
      <c r="M113" s="62">
        <f>SUM(M11:M112)</f>
        <v>35773.823250000009</v>
      </c>
      <c r="N113" s="66">
        <f>L113+M113</f>
        <v>157505.63399999996</v>
      </c>
    </row>
    <row r="114" spans="1:14" ht="16.5" thickBot="1" x14ac:dyDescent="0.3">
      <c r="A114" s="48"/>
      <c r="B114" s="49"/>
      <c r="C114" s="50"/>
      <c r="D114" s="88"/>
      <c r="E114" s="85"/>
      <c r="F114" s="73"/>
      <c r="G114" s="96"/>
      <c r="H114" s="73"/>
      <c r="I114" s="96"/>
      <c r="J114" s="51"/>
      <c r="K114" s="52"/>
      <c r="L114" s="53"/>
      <c r="M114" s="54"/>
      <c r="N114" s="55"/>
    </row>
    <row r="115" spans="1:14" ht="16.5" thickBot="1" x14ac:dyDescent="0.3">
      <c r="A115" s="56"/>
      <c r="B115" s="57" t="s">
        <v>118</v>
      </c>
      <c r="C115" s="58"/>
      <c r="D115" s="91">
        <v>25972</v>
      </c>
      <c r="E115" s="83"/>
      <c r="F115" s="146">
        <v>1473356.68</v>
      </c>
      <c r="G115" s="147">
        <v>577202.96799999999</v>
      </c>
      <c r="H115" s="144">
        <v>1489232</v>
      </c>
      <c r="I115" s="145">
        <v>582326</v>
      </c>
      <c r="J115" s="59">
        <f>H115-F115</f>
        <v>15875.320000000065</v>
      </c>
      <c r="K115" s="60">
        <f>I115-G115</f>
        <v>5123.0320000000065</v>
      </c>
      <c r="L115" s="61">
        <f>J115*G119</f>
        <v>130971.39000000054</v>
      </c>
      <c r="M115" s="62">
        <f>K115*G120</f>
        <v>42265.014000000054</v>
      </c>
      <c r="N115" s="63">
        <f>L115+M115</f>
        <v>173236.40400000059</v>
      </c>
    </row>
    <row r="116" spans="1:14" x14ac:dyDescent="0.25">
      <c r="A116" s="70"/>
      <c r="B116" s="70"/>
      <c r="C116" s="70"/>
      <c r="D116" s="70"/>
      <c r="E116" s="1"/>
      <c r="F116" s="70"/>
      <c r="G116" s="70"/>
      <c r="H116" s="70"/>
      <c r="I116" s="70"/>
      <c r="J116" s="70"/>
      <c r="K116" s="70"/>
      <c r="L116" s="70"/>
      <c r="M116" s="70"/>
      <c r="N116" s="70"/>
    </row>
    <row r="117" spans="1:14" x14ac:dyDescent="0.25">
      <c r="A117" s="70"/>
      <c r="B117" s="70" t="s">
        <v>119</v>
      </c>
      <c r="C117" s="70">
        <v>40</v>
      </c>
      <c r="D117" s="70"/>
      <c r="E117" s="1"/>
      <c r="F117" s="70"/>
      <c r="G117" s="70"/>
      <c r="H117" s="70"/>
      <c r="I117" s="70"/>
      <c r="J117" s="70"/>
      <c r="K117" s="70"/>
      <c r="L117" s="70"/>
      <c r="M117" s="70"/>
      <c r="N117" s="70"/>
    </row>
    <row r="118" spans="1:14" ht="15.75" thickBot="1" x14ac:dyDescent="0.3">
      <c r="A118" s="70"/>
      <c r="B118" s="70"/>
      <c r="C118" s="70"/>
      <c r="D118" s="70"/>
      <c r="E118" s="1"/>
      <c r="F118" s="70"/>
      <c r="G118" s="70"/>
      <c r="H118" s="70"/>
      <c r="I118" s="70"/>
      <c r="J118" s="70"/>
      <c r="K118" s="70"/>
      <c r="L118" s="70"/>
      <c r="M118" s="70"/>
      <c r="N118" s="70"/>
    </row>
    <row r="119" spans="1:14" ht="16.5" thickBot="1" x14ac:dyDescent="0.3">
      <c r="A119" s="70"/>
      <c r="B119" s="108" t="s">
        <v>120</v>
      </c>
      <c r="C119" s="108"/>
      <c r="D119" s="108"/>
      <c r="E119" s="108"/>
      <c r="F119" s="109"/>
      <c r="G119" s="32">
        <v>8.25</v>
      </c>
      <c r="H119" s="70"/>
      <c r="I119" s="70"/>
      <c r="J119" s="110" t="s">
        <v>121</v>
      </c>
      <c r="K119" s="111"/>
      <c r="L119" s="112" t="s">
        <v>121</v>
      </c>
      <c r="M119" s="111"/>
      <c r="N119" s="33" t="s">
        <v>122</v>
      </c>
    </row>
    <row r="120" spans="1:14" ht="16.5" thickBot="1" x14ac:dyDescent="0.3">
      <c r="A120" s="70"/>
      <c r="B120" s="108" t="s">
        <v>123</v>
      </c>
      <c r="C120" s="108"/>
      <c r="D120" s="108"/>
      <c r="E120" s="108"/>
      <c r="F120" s="109"/>
      <c r="G120" s="34">
        <v>8.25</v>
      </c>
      <c r="H120" s="70"/>
      <c r="I120" s="70"/>
      <c r="J120" s="35" t="s">
        <v>17</v>
      </c>
      <c r="K120" s="36" t="s">
        <v>18</v>
      </c>
      <c r="L120" s="37" t="s">
        <v>19</v>
      </c>
      <c r="M120" s="36" t="s">
        <v>20</v>
      </c>
      <c r="N120" s="38" t="s">
        <v>124</v>
      </c>
    </row>
    <row r="121" spans="1:14" ht="16.5" thickBot="1" x14ac:dyDescent="0.3">
      <c r="A121" s="70"/>
      <c r="B121" s="70"/>
      <c r="C121" s="70"/>
      <c r="D121" s="70"/>
      <c r="E121" s="1"/>
      <c r="F121" s="70"/>
      <c r="G121" s="39"/>
      <c r="H121" s="70"/>
      <c r="I121" s="70"/>
      <c r="J121" s="40">
        <f>J115-J113</f>
        <v>1119.9490000000733</v>
      </c>
      <c r="K121" s="41">
        <f>K115-K113</f>
        <v>786.81100000000697</v>
      </c>
      <c r="L121" s="42">
        <f>L115-L113</f>
        <v>9239.5792500005919</v>
      </c>
      <c r="M121" s="42">
        <f>M115-M113</f>
        <v>6491.1907500000452</v>
      </c>
      <c r="N121" s="42">
        <f>L121+M121</f>
        <v>15730.770000000637</v>
      </c>
    </row>
  </sheetData>
  <mergeCells count="10">
    <mergeCell ref="B119:F119"/>
    <mergeCell ref="J119:K119"/>
    <mergeCell ref="L119:M119"/>
    <mergeCell ref="B120:F120"/>
    <mergeCell ref="B2:G2"/>
    <mergeCell ref="H2:J2"/>
    <mergeCell ref="F4:G4"/>
    <mergeCell ref="B6:F6"/>
    <mergeCell ref="E9:E10"/>
    <mergeCell ref="L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Осипов</dc:creator>
  <cp:lastModifiedBy>boss</cp:lastModifiedBy>
  <dcterms:created xsi:type="dcterms:W3CDTF">2016-07-23T11:48:10Z</dcterms:created>
  <dcterms:modified xsi:type="dcterms:W3CDTF">2025-08-25T19:22:13Z</dcterms:modified>
</cp:coreProperties>
</file>