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240" yWindow="135" windowWidth="19440" windowHeight="9780" tabRatio="602"/>
  </bookViews>
  <sheets>
    <sheet name="сентябрь" sheetId="20" r:id="rId1"/>
  </sheets>
  <calcPr calcId="152511"/>
</workbook>
</file>

<file path=xl/calcChain.xml><?xml version="1.0" encoding="utf-8"?>
<calcChain xmlns="http://schemas.openxmlformats.org/spreadsheetml/2006/main">
  <c r="J77" i="20" l="1"/>
  <c r="J104" i="20" l="1"/>
  <c r="L104" i="20" s="1"/>
  <c r="K104" i="20"/>
  <c r="M104" i="20" s="1"/>
  <c r="N104" i="20" l="1"/>
  <c r="J11" i="20" l="1"/>
  <c r="K59" i="20" l="1"/>
  <c r="M59" i="20" s="1"/>
  <c r="J59" i="20"/>
  <c r="L59" i="20" s="1"/>
  <c r="N59" i="20" l="1"/>
  <c r="K115" i="20" l="1"/>
  <c r="J115" i="20"/>
  <c r="L115" i="20" s="1"/>
  <c r="K112" i="20"/>
  <c r="M112" i="20" s="1"/>
  <c r="J112" i="20"/>
  <c r="L112" i="20" s="1"/>
  <c r="K111" i="20"/>
  <c r="M111" i="20" s="1"/>
  <c r="J111" i="20"/>
  <c r="L111" i="20" s="1"/>
  <c r="K110" i="20"/>
  <c r="M110" i="20" s="1"/>
  <c r="J110" i="20"/>
  <c r="L110" i="20" s="1"/>
  <c r="K109" i="20"/>
  <c r="M109" i="20" s="1"/>
  <c r="J109" i="20"/>
  <c r="L109" i="20" s="1"/>
  <c r="K108" i="20"/>
  <c r="M108" i="20" s="1"/>
  <c r="J108" i="20"/>
  <c r="L108" i="20" s="1"/>
  <c r="K107" i="20"/>
  <c r="M107" i="20" s="1"/>
  <c r="J107" i="20"/>
  <c r="L107" i="20" s="1"/>
  <c r="K106" i="20"/>
  <c r="M106" i="20" s="1"/>
  <c r="J106" i="20"/>
  <c r="L106" i="20" s="1"/>
  <c r="K105" i="20"/>
  <c r="M105" i="20" s="1"/>
  <c r="J105" i="20"/>
  <c r="L105" i="20" s="1"/>
  <c r="K103" i="20"/>
  <c r="M103" i="20" s="1"/>
  <c r="J103" i="20"/>
  <c r="L103" i="20" s="1"/>
  <c r="K102" i="20"/>
  <c r="M102" i="20" s="1"/>
  <c r="J102" i="20"/>
  <c r="L102" i="20" s="1"/>
  <c r="K101" i="20"/>
  <c r="M101" i="20" s="1"/>
  <c r="J101" i="20"/>
  <c r="L101" i="20" s="1"/>
  <c r="K100" i="20"/>
  <c r="M100" i="20" s="1"/>
  <c r="J100" i="20"/>
  <c r="L100" i="20" s="1"/>
  <c r="K99" i="20"/>
  <c r="M99" i="20" s="1"/>
  <c r="J99" i="20"/>
  <c r="L99" i="20" s="1"/>
  <c r="K98" i="20"/>
  <c r="M98" i="20" s="1"/>
  <c r="J98" i="20"/>
  <c r="L98" i="20" s="1"/>
  <c r="K97" i="20"/>
  <c r="M97" i="20" s="1"/>
  <c r="J97" i="20"/>
  <c r="L97" i="20" s="1"/>
  <c r="K96" i="20"/>
  <c r="M96" i="20" s="1"/>
  <c r="J96" i="20"/>
  <c r="L96" i="20" s="1"/>
  <c r="K95" i="20"/>
  <c r="M95" i="20" s="1"/>
  <c r="J95" i="20"/>
  <c r="L95" i="20" s="1"/>
  <c r="K94" i="20"/>
  <c r="M94" i="20" s="1"/>
  <c r="J94" i="20"/>
  <c r="L94" i="20" s="1"/>
  <c r="K93" i="20"/>
  <c r="M93" i="20" s="1"/>
  <c r="J93" i="20"/>
  <c r="L93" i="20" s="1"/>
  <c r="K92" i="20"/>
  <c r="M92" i="20" s="1"/>
  <c r="J92" i="20"/>
  <c r="L92" i="20" s="1"/>
  <c r="K91" i="20"/>
  <c r="M91" i="20" s="1"/>
  <c r="J91" i="20"/>
  <c r="L91" i="20" s="1"/>
  <c r="K90" i="20"/>
  <c r="M90" i="20" s="1"/>
  <c r="J90" i="20"/>
  <c r="L90" i="20" s="1"/>
  <c r="K89" i="20"/>
  <c r="M89" i="20" s="1"/>
  <c r="J89" i="20"/>
  <c r="L89" i="20" s="1"/>
  <c r="K88" i="20"/>
  <c r="M88" i="20" s="1"/>
  <c r="J88" i="20"/>
  <c r="L88" i="20" s="1"/>
  <c r="K87" i="20"/>
  <c r="M87" i="20" s="1"/>
  <c r="J87" i="20"/>
  <c r="L87" i="20" s="1"/>
  <c r="K86" i="20"/>
  <c r="M86" i="20" s="1"/>
  <c r="J86" i="20"/>
  <c r="L86" i="20" s="1"/>
  <c r="K85" i="20"/>
  <c r="M85" i="20" s="1"/>
  <c r="J85" i="20"/>
  <c r="L85" i="20" s="1"/>
  <c r="K84" i="20"/>
  <c r="M84" i="20" s="1"/>
  <c r="J84" i="20"/>
  <c r="L84" i="20" s="1"/>
  <c r="K83" i="20"/>
  <c r="M83" i="20" s="1"/>
  <c r="J83" i="20"/>
  <c r="L83" i="20" s="1"/>
  <c r="K82" i="20"/>
  <c r="M82" i="20" s="1"/>
  <c r="J82" i="20"/>
  <c r="L82" i="20" s="1"/>
  <c r="K81" i="20"/>
  <c r="M81" i="20" s="1"/>
  <c r="J81" i="20"/>
  <c r="L81" i="20" s="1"/>
  <c r="K80" i="20"/>
  <c r="M80" i="20" s="1"/>
  <c r="J80" i="20"/>
  <c r="L80" i="20" s="1"/>
  <c r="K79" i="20"/>
  <c r="M79" i="20" s="1"/>
  <c r="J79" i="20"/>
  <c r="L79" i="20" s="1"/>
  <c r="K78" i="20"/>
  <c r="M78" i="20" s="1"/>
  <c r="J78" i="20"/>
  <c r="L78" i="20" s="1"/>
  <c r="K77" i="20"/>
  <c r="M77" i="20" s="1"/>
  <c r="L77" i="20"/>
  <c r="K76" i="20"/>
  <c r="M76" i="20" s="1"/>
  <c r="J76" i="20"/>
  <c r="L76" i="20" s="1"/>
  <c r="K75" i="20"/>
  <c r="M75" i="20" s="1"/>
  <c r="J75" i="20"/>
  <c r="L75" i="20" s="1"/>
  <c r="K74" i="20"/>
  <c r="M74" i="20" s="1"/>
  <c r="J74" i="20"/>
  <c r="L74" i="20" s="1"/>
  <c r="K73" i="20"/>
  <c r="M73" i="20" s="1"/>
  <c r="J73" i="20"/>
  <c r="L73" i="20" s="1"/>
  <c r="K72" i="20"/>
  <c r="M72" i="20" s="1"/>
  <c r="J72" i="20"/>
  <c r="L72" i="20" s="1"/>
  <c r="K71" i="20"/>
  <c r="M71" i="20" s="1"/>
  <c r="J71" i="20"/>
  <c r="L71" i="20" s="1"/>
  <c r="K70" i="20"/>
  <c r="M70" i="20" s="1"/>
  <c r="J70" i="20"/>
  <c r="L70" i="20" s="1"/>
  <c r="K69" i="20"/>
  <c r="M69" i="20" s="1"/>
  <c r="J69" i="20"/>
  <c r="L69" i="20" s="1"/>
  <c r="K68" i="20"/>
  <c r="M68" i="20" s="1"/>
  <c r="J68" i="20"/>
  <c r="L68" i="20" s="1"/>
  <c r="K67" i="20"/>
  <c r="M67" i="20" s="1"/>
  <c r="J67" i="20"/>
  <c r="L67" i="20" s="1"/>
  <c r="K66" i="20"/>
  <c r="M66" i="20" s="1"/>
  <c r="J66" i="20"/>
  <c r="L66" i="20" s="1"/>
  <c r="K65" i="20"/>
  <c r="M65" i="20" s="1"/>
  <c r="J65" i="20"/>
  <c r="L65" i="20" s="1"/>
  <c r="K64" i="20"/>
  <c r="M64" i="20" s="1"/>
  <c r="J64" i="20"/>
  <c r="L64" i="20" s="1"/>
  <c r="K63" i="20"/>
  <c r="M63" i="20" s="1"/>
  <c r="J63" i="20"/>
  <c r="L63" i="20" s="1"/>
  <c r="K62" i="20"/>
  <c r="M62" i="20" s="1"/>
  <c r="J62" i="20"/>
  <c r="L62" i="20" s="1"/>
  <c r="K61" i="20"/>
  <c r="M61" i="20" s="1"/>
  <c r="J61" i="20"/>
  <c r="L61" i="20" s="1"/>
  <c r="K60" i="20"/>
  <c r="M60" i="20" s="1"/>
  <c r="J60" i="20"/>
  <c r="L60" i="20" s="1"/>
  <c r="K58" i="20"/>
  <c r="M58" i="20" s="1"/>
  <c r="J58" i="20"/>
  <c r="L58" i="20" s="1"/>
  <c r="K57" i="20"/>
  <c r="M57" i="20" s="1"/>
  <c r="J57" i="20"/>
  <c r="L57" i="20" s="1"/>
  <c r="K56" i="20"/>
  <c r="M56" i="20" s="1"/>
  <c r="J56" i="20"/>
  <c r="L56" i="20" s="1"/>
  <c r="K55" i="20"/>
  <c r="M55" i="20" s="1"/>
  <c r="J55" i="20"/>
  <c r="L55" i="20" s="1"/>
  <c r="K54" i="20"/>
  <c r="M54" i="20" s="1"/>
  <c r="J54" i="20"/>
  <c r="L54" i="20" s="1"/>
  <c r="K53" i="20"/>
  <c r="M53" i="20" s="1"/>
  <c r="J53" i="20"/>
  <c r="L53" i="20" s="1"/>
  <c r="K52" i="20"/>
  <c r="M52" i="20" s="1"/>
  <c r="J52" i="20"/>
  <c r="L52" i="20" s="1"/>
  <c r="K51" i="20"/>
  <c r="M51" i="20" s="1"/>
  <c r="J51" i="20"/>
  <c r="L51" i="20" s="1"/>
  <c r="K50" i="20"/>
  <c r="M50" i="20" s="1"/>
  <c r="J50" i="20"/>
  <c r="L50" i="20" s="1"/>
  <c r="K49" i="20"/>
  <c r="M49" i="20" s="1"/>
  <c r="J49" i="20"/>
  <c r="L49" i="20" s="1"/>
  <c r="K48" i="20"/>
  <c r="M48" i="20" s="1"/>
  <c r="J48" i="20"/>
  <c r="L48" i="20" s="1"/>
  <c r="K47" i="20"/>
  <c r="M47" i="20" s="1"/>
  <c r="J47" i="20"/>
  <c r="L47" i="20" s="1"/>
  <c r="K46" i="20"/>
  <c r="M46" i="20" s="1"/>
  <c r="J46" i="20"/>
  <c r="L46" i="20" s="1"/>
  <c r="K45" i="20"/>
  <c r="M45" i="20" s="1"/>
  <c r="J45" i="20"/>
  <c r="L45" i="20" s="1"/>
  <c r="K44" i="20"/>
  <c r="M44" i="20" s="1"/>
  <c r="J44" i="20"/>
  <c r="L44" i="20" s="1"/>
  <c r="K43" i="20"/>
  <c r="M43" i="20" s="1"/>
  <c r="J43" i="20"/>
  <c r="L43" i="20" s="1"/>
  <c r="K42" i="20"/>
  <c r="M42" i="20" s="1"/>
  <c r="J42" i="20"/>
  <c r="L42" i="20" s="1"/>
  <c r="K41" i="20"/>
  <c r="M41" i="20" s="1"/>
  <c r="J41" i="20"/>
  <c r="L41" i="20" s="1"/>
  <c r="K40" i="20"/>
  <c r="M40" i="20" s="1"/>
  <c r="J40" i="20"/>
  <c r="L40" i="20" s="1"/>
  <c r="K39" i="20"/>
  <c r="M39" i="20" s="1"/>
  <c r="J39" i="20"/>
  <c r="L39" i="20" s="1"/>
  <c r="K38" i="20"/>
  <c r="M38" i="20" s="1"/>
  <c r="J38" i="20"/>
  <c r="L38" i="20" s="1"/>
  <c r="K37" i="20"/>
  <c r="M37" i="20" s="1"/>
  <c r="J37" i="20"/>
  <c r="L37" i="20" s="1"/>
  <c r="K36" i="20"/>
  <c r="M36" i="20" s="1"/>
  <c r="J36" i="20"/>
  <c r="L36" i="20" s="1"/>
  <c r="K35" i="20"/>
  <c r="M35" i="20" s="1"/>
  <c r="J35" i="20"/>
  <c r="L35" i="20" s="1"/>
  <c r="K34" i="20"/>
  <c r="M34" i="20" s="1"/>
  <c r="J34" i="20"/>
  <c r="L34" i="20" s="1"/>
  <c r="K33" i="20"/>
  <c r="M33" i="20" s="1"/>
  <c r="J33" i="20"/>
  <c r="L33" i="20" s="1"/>
  <c r="K32" i="20"/>
  <c r="M32" i="20" s="1"/>
  <c r="J32" i="20"/>
  <c r="L32" i="20" s="1"/>
  <c r="K31" i="20"/>
  <c r="M31" i="20" s="1"/>
  <c r="J31" i="20"/>
  <c r="L31" i="20" s="1"/>
  <c r="K30" i="20"/>
  <c r="M30" i="20" s="1"/>
  <c r="J30" i="20"/>
  <c r="L30" i="20" s="1"/>
  <c r="K29" i="20"/>
  <c r="M29" i="20" s="1"/>
  <c r="J29" i="20"/>
  <c r="L29" i="20" s="1"/>
  <c r="K28" i="20"/>
  <c r="M28" i="20" s="1"/>
  <c r="J28" i="20"/>
  <c r="L28" i="20" s="1"/>
  <c r="K27" i="20"/>
  <c r="M27" i="20" s="1"/>
  <c r="J27" i="20"/>
  <c r="L27" i="20" s="1"/>
  <c r="K26" i="20"/>
  <c r="M26" i="20" s="1"/>
  <c r="J26" i="20"/>
  <c r="L26" i="20" s="1"/>
  <c r="K25" i="20"/>
  <c r="M25" i="20" s="1"/>
  <c r="J25" i="20"/>
  <c r="L25" i="20" s="1"/>
  <c r="K24" i="20"/>
  <c r="M24" i="20" s="1"/>
  <c r="J24" i="20"/>
  <c r="L24" i="20" s="1"/>
  <c r="K23" i="20"/>
  <c r="M23" i="20" s="1"/>
  <c r="J23" i="20"/>
  <c r="L23" i="20" s="1"/>
  <c r="K22" i="20"/>
  <c r="M22" i="20" s="1"/>
  <c r="J22" i="20"/>
  <c r="L22" i="20" s="1"/>
  <c r="K21" i="20"/>
  <c r="M21" i="20" s="1"/>
  <c r="J21" i="20"/>
  <c r="L21" i="20" s="1"/>
  <c r="K20" i="20"/>
  <c r="M20" i="20" s="1"/>
  <c r="J20" i="20"/>
  <c r="L20" i="20" s="1"/>
  <c r="K19" i="20"/>
  <c r="M19" i="20" s="1"/>
  <c r="J19" i="20"/>
  <c r="L19" i="20" s="1"/>
  <c r="K18" i="20"/>
  <c r="M18" i="20" s="1"/>
  <c r="J18" i="20"/>
  <c r="L18" i="20" s="1"/>
  <c r="K17" i="20"/>
  <c r="M17" i="20" s="1"/>
  <c r="J17" i="20"/>
  <c r="L17" i="20" s="1"/>
  <c r="K16" i="20"/>
  <c r="M16" i="20" s="1"/>
  <c r="J16" i="20"/>
  <c r="L16" i="20" s="1"/>
  <c r="K15" i="20"/>
  <c r="M15" i="20" s="1"/>
  <c r="J15" i="20"/>
  <c r="L15" i="20" s="1"/>
  <c r="K14" i="20"/>
  <c r="M14" i="20" s="1"/>
  <c r="J14" i="20"/>
  <c r="L14" i="20" s="1"/>
  <c r="K13" i="20"/>
  <c r="M13" i="20" s="1"/>
  <c r="J13" i="20"/>
  <c r="L13" i="20" s="1"/>
  <c r="K12" i="20"/>
  <c r="M12" i="20" s="1"/>
  <c r="J12" i="20"/>
  <c r="L12" i="20" s="1"/>
  <c r="K11" i="20"/>
  <c r="N79" i="20" l="1"/>
  <c r="N80" i="20"/>
  <c r="N81" i="20"/>
  <c r="N82" i="20"/>
  <c r="N84" i="20"/>
  <c r="N85" i="20"/>
  <c r="N86" i="20"/>
  <c r="N87" i="20"/>
  <c r="N88" i="20"/>
  <c r="N89" i="20"/>
  <c r="N90" i="20"/>
  <c r="N91" i="20"/>
  <c r="N92" i="20"/>
  <c r="N93" i="20"/>
  <c r="N83" i="20"/>
  <c r="K113" i="20"/>
  <c r="K121" i="20" s="1"/>
  <c r="N94" i="20"/>
  <c r="N95" i="20"/>
  <c r="N96" i="20"/>
  <c r="N97" i="20"/>
  <c r="N98" i="20"/>
  <c r="N99" i="20"/>
  <c r="N100" i="20"/>
  <c r="N101" i="20"/>
  <c r="N102" i="20"/>
  <c r="N103" i="20"/>
  <c r="N105" i="20"/>
  <c r="N106" i="20"/>
  <c r="N107" i="20"/>
  <c r="N108" i="20"/>
  <c r="N109" i="20"/>
  <c r="N110" i="20"/>
  <c r="N111" i="20"/>
  <c r="N78" i="20"/>
  <c r="N112" i="20"/>
  <c r="N12" i="20"/>
  <c r="N13" i="20"/>
  <c r="N15" i="20"/>
  <c r="N16" i="20"/>
  <c r="N17" i="20"/>
  <c r="N18" i="20"/>
  <c r="N19" i="20"/>
  <c r="N20" i="20"/>
  <c r="N21" i="20"/>
  <c r="N22" i="20"/>
  <c r="N24" i="20"/>
  <c r="N25" i="20"/>
  <c r="N27" i="20"/>
  <c r="N28" i="20"/>
  <c r="N29" i="20"/>
  <c r="N30" i="20"/>
  <c r="N31" i="20"/>
  <c r="N32" i="20"/>
  <c r="N34" i="20"/>
  <c r="N35" i="20"/>
  <c r="N36" i="20"/>
  <c r="N37" i="20"/>
  <c r="N38" i="20"/>
  <c r="N39" i="20"/>
  <c r="N40" i="20"/>
  <c r="N41" i="20"/>
  <c r="N42" i="20"/>
  <c r="N43" i="20"/>
  <c r="N44" i="20"/>
  <c r="N45" i="20"/>
  <c r="N46" i="20"/>
  <c r="N47" i="20"/>
  <c r="N48" i="20"/>
  <c r="N49" i="20"/>
  <c r="N50" i="20"/>
  <c r="N51" i="20"/>
  <c r="N52" i="20"/>
  <c r="N53" i="20"/>
  <c r="N54" i="20"/>
  <c r="N55" i="20"/>
  <c r="N56" i="20"/>
  <c r="N57" i="20"/>
  <c r="N58" i="20"/>
  <c r="N60" i="20"/>
  <c r="N61" i="20"/>
  <c r="N62" i="20"/>
  <c r="N63" i="20"/>
  <c r="N64" i="20"/>
  <c r="N65" i="20"/>
  <c r="N66" i="20"/>
  <c r="N67" i="20"/>
  <c r="N68" i="20"/>
  <c r="N69" i="20"/>
  <c r="N70" i="20"/>
  <c r="N71" i="20"/>
  <c r="N72" i="20"/>
  <c r="N23" i="20"/>
  <c r="N77" i="20"/>
  <c r="N74" i="20"/>
  <c r="N75" i="20"/>
  <c r="N76" i="20"/>
  <c r="N73" i="20"/>
  <c r="N26" i="20"/>
  <c r="N14" i="20"/>
  <c r="J113" i="20"/>
  <c r="J121" i="20" s="1"/>
  <c r="N33" i="20"/>
  <c r="L11" i="20"/>
  <c r="M115" i="20"/>
  <c r="M11" i="20"/>
  <c r="M113" i="20" s="1"/>
  <c r="M121" i="20" l="1"/>
  <c r="N115" i="20"/>
  <c r="L113" i="20"/>
  <c r="N11" i="20"/>
  <c r="N113" i="20" l="1"/>
  <c r="L121" i="20"/>
  <c r="N121" i="20" s="1"/>
</calcChain>
</file>

<file path=xl/sharedStrings.xml><?xml version="1.0" encoding="utf-8"?>
<sst xmlns="http://schemas.openxmlformats.org/spreadsheetml/2006/main" count="241" uniqueCount="232">
  <si>
    <t>Участок</t>
  </si>
  <si>
    <t>Ведомость по потреблению электроэнергии</t>
  </si>
  <si>
    <t>Потребитель:</t>
  </si>
  <si>
    <t>СНТ "Автопромовец"</t>
  </si>
  <si>
    <t>Показания расхода электроэнергии за:</t>
  </si>
  <si>
    <t>№</t>
  </si>
  <si>
    <t>Ф.И.О.</t>
  </si>
  <si>
    <t>История</t>
  </si>
  <si>
    <t>Счетчик</t>
  </si>
  <si>
    <t>Показания на:</t>
  </si>
  <si>
    <t>Расход кВт/ч</t>
  </si>
  <si>
    <t>Расход (руб)</t>
  </si>
  <si>
    <t>Сумма (руб)</t>
  </si>
  <si>
    <t>п.п.</t>
  </si>
  <si>
    <t>владельца</t>
  </si>
  <si>
    <t>дневной тариф (кВт/ч)</t>
  </si>
  <si>
    <t>ночной тариф (кВт/ч)</t>
  </si>
  <si>
    <t>день Т1  (кВт/ч)</t>
  </si>
  <si>
    <t>ночь Т2 (кВт/ч)</t>
  </si>
  <si>
    <t>день Т1 (руб)</t>
  </si>
  <si>
    <t>ночь Т2 (руб)</t>
  </si>
  <si>
    <t>к оплате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</si>
  <si>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</si>
  <si>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</si>
  <si>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</si>
  <si>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</si>
  <si>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</si>
  <si>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</si>
  <si>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</si>
  <si>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</si>
  <si>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</si>
  <si>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</si>
  <si>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</si>
  <si>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</si>
  <si>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№ 13</t>
  </si>
  <si>
    <t>№ 14</t>
  </si>
  <si>
    <t>№ 15</t>
  </si>
  <si>
    <t>№ 16</t>
  </si>
  <si>
    <t>№ 17</t>
  </si>
  <si>
    <t>№ 18</t>
  </si>
  <si>
    <t>№ 19</t>
  </si>
  <si>
    <t>№ 20</t>
  </si>
  <si>
    <t>№ 21</t>
  </si>
  <si>
    <t>№ 22</t>
  </si>
  <si>
    <t>№ 23</t>
  </si>
  <si>
    <t>№ 24</t>
  </si>
  <si>
    <t>№ 25</t>
  </si>
  <si>
    <t>№ 27</t>
  </si>
  <si>
    <t>№ 28</t>
  </si>
  <si>
    <t>№ 29</t>
  </si>
  <si>
    <t>№ 31</t>
  </si>
  <si>
    <t>№ 32</t>
  </si>
  <si>
    <t>№ 33</t>
  </si>
  <si>
    <t>№ 35</t>
  </si>
  <si>
    <t>№ 37</t>
  </si>
  <si>
    <t>№ 38</t>
  </si>
  <si>
    <t>№ 39</t>
  </si>
  <si>
    <t>№ 41</t>
  </si>
  <si>
    <t>№ 42</t>
  </si>
  <si>
    <t>№ 43</t>
  </si>
  <si>
    <t>№ 44</t>
  </si>
  <si>
    <t>№ 45</t>
  </si>
  <si>
    <t>№ 46</t>
  </si>
  <si>
    <t>№ 47</t>
  </si>
  <si>
    <t>№ 48</t>
  </si>
  <si>
    <t>№ 49</t>
  </si>
  <si>
    <t>№ 50</t>
  </si>
  <si>
    <t>№ 52</t>
  </si>
  <si>
    <t>№ 53</t>
  </si>
  <si>
    <t>№ 55</t>
  </si>
  <si>
    <t>№ 57</t>
  </si>
  <si>
    <t>№ 58</t>
  </si>
  <si>
    <t>№ 59</t>
  </si>
  <si>
    <t>№ 60</t>
  </si>
  <si>
    <t>№ 61</t>
  </si>
  <si>
    <t>№ 62</t>
  </si>
  <si>
    <t>№ 63</t>
  </si>
  <si>
    <t>№ 64</t>
  </si>
  <si>
    <t>№ 65</t>
  </si>
  <si>
    <t>№ 66</t>
  </si>
  <si>
    <t>№ 67</t>
  </si>
  <si>
    <t>№ 68</t>
  </si>
  <si>
    <t>№ 69</t>
  </si>
  <si>
    <t>№ 70</t>
  </si>
  <si>
    <t>№ 71</t>
  </si>
  <si>
    <t>№ 72</t>
  </si>
  <si>
    <t>№ 73</t>
  </si>
  <si>
    <t>№ 74</t>
  </si>
  <si>
    <t>№ 75</t>
  </si>
  <si>
    <t>№ 76</t>
  </si>
  <si>
    <t>№ 77</t>
  </si>
  <si>
    <t>№ 78</t>
  </si>
  <si>
    <t>№ 79</t>
  </si>
  <si>
    <t>№ 80</t>
  </si>
  <si>
    <t>№ 81</t>
  </si>
  <si>
    <t>№ 82</t>
  </si>
  <si>
    <t>№ 83</t>
  </si>
  <si>
    <t>№ 84</t>
  </si>
  <si>
    <t>№ 85</t>
  </si>
  <si>
    <t>№ 87</t>
  </si>
  <si>
    <t>№ 88</t>
  </si>
  <si>
    <t>№ 90</t>
  </si>
  <si>
    <t>№ 91</t>
  </si>
  <si>
    <t>№ 92</t>
  </si>
  <si>
    <t>№ 93</t>
  </si>
  <si>
    <t>№ 94</t>
  </si>
  <si>
    <t>№ 95</t>
  </si>
  <si>
    <t>№ 96</t>
  </si>
  <si>
    <t>№ 97</t>
  </si>
  <si>
    <t>№ 98</t>
  </si>
  <si>
    <t>№ 99</t>
  </si>
  <si>
    <t>№ 101</t>
  </si>
  <si>
    <t>№ 102</t>
  </si>
  <si>
    <t>№ 103</t>
  </si>
  <si>
    <t>№ 104</t>
  </si>
  <si>
    <t>№ 105</t>
  </si>
  <si>
    <t>№ 106</t>
  </si>
  <si>
    <t>Итого, потребление:</t>
  </si>
  <si>
    <t>Ввод:</t>
  </si>
  <si>
    <t>Коэф-т трансформации:</t>
  </si>
  <si>
    <t>Дневной тариф (руб за 1кВт/ч):</t>
  </si>
  <si>
    <t>Небаланс</t>
  </si>
  <si>
    <t>Итоговый</t>
  </si>
  <si>
    <t>Ночной тариф (руб за 1кВт/ч):</t>
  </si>
  <si>
    <t xml:space="preserve">небаланс  (руб) </t>
  </si>
  <si>
    <t>№ 68а</t>
  </si>
  <si>
    <t>№ 26</t>
  </si>
  <si>
    <t>№ 71а</t>
  </si>
  <si>
    <t>Внеш.освещение</t>
  </si>
  <si>
    <t>25541/1</t>
  </si>
  <si>
    <t>25541/2</t>
  </si>
  <si>
    <t>25826/1</t>
  </si>
  <si>
    <t>25468/2</t>
  </si>
  <si>
    <t>25468/1</t>
  </si>
  <si>
    <t>25876/1</t>
  </si>
  <si>
    <t>25468/3</t>
  </si>
  <si>
    <t>25880/1</t>
  </si>
  <si>
    <t>25847/1</t>
  </si>
  <si>
    <t>25847/2</t>
  </si>
  <si>
    <t>25543/1</t>
  </si>
  <si>
    <t>25846/2</t>
  </si>
  <si>
    <t>25543/2</t>
  </si>
  <si>
    <t>25846/1</t>
  </si>
  <si>
    <t>25536/1</t>
  </si>
  <si>
    <t>25879/1</t>
  </si>
  <si>
    <t>25536/2</t>
  </si>
  <si>
    <t>25902/1</t>
  </si>
  <si>
    <t>25506/1</t>
  </si>
  <si>
    <t>25877/1</t>
  </si>
  <si>
    <t>25506/2</t>
  </si>
  <si>
    <t>25845/1</t>
  </si>
  <si>
    <t>365258/1</t>
  </si>
  <si>
    <t>25949/2</t>
  </si>
  <si>
    <t>25662/1</t>
  </si>
  <si>
    <t>25845/2</t>
  </si>
  <si>
    <t>25949/1</t>
  </si>
  <si>
    <t>25953/3</t>
  </si>
  <si>
    <t>25953/1</t>
  </si>
  <si>
    <t>25466/2</t>
  </si>
  <si>
    <t>25953/2</t>
  </si>
  <si>
    <t>25466/1</t>
  </si>
  <si>
    <t>25466/3</t>
  </si>
  <si>
    <t>25851/1</t>
  </si>
  <si>
    <t>25906/1</t>
  </si>
  <si>
    <t>25430/1</t>
  </si>
  <si>
    <t>25851/2</t>
  </si>
  <si>
    <t>25900/1</t>
  </si>
  <si>
    <t>25905/1</t>
  </si>
  <si>
    <t>31094/1</t>
  </si>
  <si>
    <t>25824/1</t>
  </si>
  <si>
    <t>25875/1</t>
  </si>
  <si>
    <t>25448/3</t>
  </si>
  <si>
    <t>25714/1</t>
  </si>
  <si>
    <t>25713/1</t>
  </si>
  <si>
    <t>25850/2</t>
  </si>
  <si>
    <t>25850/1</t>
  </si>
  <si>
    <t>25974/1</t>
  </si>
  <si>
    <t>25949/3</t>
  </si>
  <si>
    <t>25823/1</t>
  </si>
  <si>
    <t>25903/1</t>
  </si>
  <si>
    <t>25838/1</t>
  </si>
  <si>
    <t>25510/1</t>
  </si>
  <si>
    <t>25838/2</t>
  </si>
  <si>
    <t>25950/3</t>
  </si>
  <si>
    <t>25899/1</t>
  </si>
  <si>
    <t>25539/2</t>
  </si>
  <si>
    <t>25959/1</t>
  </si>
  <si>
    <t>25539/1</t>
  </si>
  <si>
    <t>25959/2</t>
  </si>
  <si>
    <t>25448/2</t>
  </si>
  <si>
    <t>25955/1</t>
  </si>
  <si>
    <t>25958/2</t>
  </si>
  <si>
    <t>26337/1</t>
  </si>
  <si>
    <t>25950/1</t>
  </si>
  <si>
    <t>25512/1</t>
  </si>
  <si>
    <t>25512/2</t>
  </si>
  <si>
    <t>25959/3</t>
  </si>
  <si>
    <t>25843/1</t>
  </si>
  <si>
    <t>25513/2</t>
  </si>
  <si>
    <t>25448/1</t>
  </si>
  <si>
    <t>25513/1</t>
  </si>
  <si>
    <t>25955/2</t>
  </si>
  <si>
    <t>25955/3</t>
  </si>
  <si>
    <t>25852/2</t>
  </si>
  <si>
    <t>341717/1</t>
  </si>
  <si>
    <t>25825/1</t>
  </si>
  <si>
    <t>25537/1</t>
  </si>
  <si>
    <t>25537/2</t>
  </si>
  <si>
    <t>25922/1</t>
  </si>
  <si>
    <t>25922/2</t>
  </si>
  <si>
    <t>26333/1</t>
  </si>
  <si>
    <t>25848/1</t>
  </si>
  <si>
    <t>25848/2</t>
  </si>
  <si>
    <t>26430/1</t>
  </si>
  <si>
    <t>25843/2</t>
  </si>
  <si>
    <t>26329/1</t>
  </si>
  <si>
    <t>25510/2</t>
  </si>
  <si>
    <t>365251/1</t>
  </si>
  <si>
    <t>365249/1</t>
  </si>
  <si>
    <t>370950/2</t>
  </si>
  <si>
    <t>370950/1</t>
  </si>
  <si>
    <t>370916/2</t>
  </si>
  <si>
    <t>370916/1</t>
  </si>
  <si>
    <t>371798/1</t>
  </si>
  <si>
    <t>370881/1</t>
  </si>
  <si>
    <t>370881/2</t>
  </si>
  <si>
    <t>№ 54</t>
  </si>
  <si>
    <t>373333/1</t>
  </si>
  <si>
    <t>373351/1</t>
  </si>
  <si>
    <t>373338/1</t>
  </si>
  <si>
    <t>ВЗУ</t>
  </si>
  <si>
    <t>№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</si>
</sst>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&quot;р.&quot;;[Red]\-#,##0.00&quot;р.&quot;"/>
    <numFmt numFmtId="165" formatCode="_-* #,##0.00&quot;р.&quot;_-;\-* #,##0.00&quot;р.&quot;_-;_-* &quot;-&quot;??&quot;р.&quot;_-;_-@_-"/>
    <numFmt numFmtId="166" formatCode="0.00_ ;[Red]\-0.00\ "/>
    <numFmt numFmtId="167" formatCode="0.0%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  <font>
      <b/>
      <sz val="14"/>
      <name val="Arial Cyr"/>
      <family val="2"/>
      <charset val="204"/>
    </font>
    <font>
      <b/>
      <sz val="12"/>
      <color indexed="10"/>
      <name val="Arial Cyr"/>
      <family val="2"/>
      <charset val="204"/>
    </font>
    <font>
      <b/>
      <sz val="8"/>
      <name val="Arial Cyr"/>
      <family val="2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808080"/>
      </right>
      <top style="thin">
        <color rgb="FF80808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808080"/>
      </left>
      <right/>
      <top style="thin">
        <color rgb="FF80808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5" fillId="0" borderId="0" applyFill="0"/>
  </cellStyleXfs>
  <cellXfs count="123">
    <xf numFmtId="0" fontId="0" fillId="0" borderId="0" xfId="0"/>
    <xf numFmtId="49" fontId="0" fillId="0" borderId="0" xfId="0" applyNumberFormat="1"/>
    <xf numFmtId="0" fontId="21" fillId="0" borderId="0" xfId="0" applyNumberFormat="1" applyFont="1"/>
    <xf numFmtId="0" fontId="22" fillId="0" borderId="0" xfId="0" applyFont="1"/>
    <xf numFmtId="1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0" fontId="21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/>
    </xf>
    <xf numFmtId="0" fontId="21" fillId="0" borderId="14" xfId="0" applyFont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20" xfId="0" applyFont="1" applyBorder="1" applyAlignment="1">
      <alignment horizontal="center"/>
    </xf>
    <xf numFmtId="0" fontId="24" fillId="0" borderId="22" xfId="0" applyFont="1" applyBorder="1" applyAlignment="1">
      <alignment horizontal="center"/>
    </xf>
    <xf numFmtId="0" fontId="24" fillId="0" borderId="20" xfId="0" applyFont="1" applyBorder="1" applyAlignment="1">
      <alignment horizontal="center"/>
    </xf>
    <xf numFmtId="0" fontId="21" fillId="0" borderId="20" xfId="0" applyFont="1" applyBorder="1" applyAlignment="1">
      <alignment horizontal="center" vertical="center"/>
    </xf>
    <xf numFmtId="0" fontId="0" fillId="0" borderId="23" xfId="0" applyBorder="1"/>
    <xf numFmtId="166" fontId="0" fillId="0" borderId="15" xfId="0" applyNumberFormat="1" applyBorder="1" applyAlignment="1">
      <alignment horizontal="left"/>
    </xf>
    <xf numFmtId="166" fontId="0" fillId="0" borderId="13" xfId="0" applyNumberFormat="1" applyBorder="1" applyAlignment="1">
      <alignment horizontal="left"/>
    </xf>
    <xf numFmtId="165" fontId="23" fillId="0" borderId="13" xfId="0" applyNumberFormat="1" applyFont="1" applyBorder="1"/>
    <xf numFmtId="0" fontId="21" fillId="0" borderId="25" xfId="0" applyFont="1" applyBorder="1" applyAlignment="1">
      <alignment vertical="center"/>
    </xf>
    <xf numFmtId="166" fontId="0" fillId="0" borderId="26" xfId="0" applyNumberFormat="1" applyBorder="1" applyAlignment="1">
      <alignment horizontal="left"/>
    </xf>
    <xf numFmtId="166" fontId="0" fillId="0" borderId="24" xfId="0" applyNumberFormat="1" applyBorder="1" applyAlignment="1">
      <alignment horizontal="left"/>
    </xf>
    <xf numFmtId="164" fontId="0" fillId="0" borderId="26" xfId="0" applyNumberFormat="1" applyBorder="1"/>
    <xf numFmtId="164" fontId="0" fillId="0" borderId="24" xfId="0" applyNumberFormat="1" applyBorder="1"/>
    <xf numFmtId="165" fontId="23" fillId="0" borderId="24" xfId="0" applyNumberFormat="1" applyFont="1" applyBorder="1"/>
    <xf numFmtId="0" fontId="21" fillId="0" borderId="26" xfId="0" applyFont="1" applyBorder="1" applyAlignment="1">
      <alignment vertical="center"/>
    </xf>
    <xf numFmtId="0" fontId="21" fillId="0" borderId="26" xfId="42" applyFont="1" applyFill="1" applyBorder="1" applyAlignment="1">
      <alignment vertical="center"/>
    </xf>
    <xf numFmtId="0" fontId="21" fillId="0" borderId="26" xfId="0" applyFont="1" applyBorder="1"/>
    <xf numFmtId="0" fontId="21" fillId="0" borderId="26" xfId="42" applyFont="1" applyFill="1" applyBorder="1"/>
    <xf numFmtId="0" fontId="0" fillId="0" borderId="27" xfId="0" applyBorder="1" applyAlignment="1">
      <alignment horizontal="center"/>
    </xf>
    <xf numFmtId="164" fontId="23" fillId="0" borderId="11" xfId="0" applyNumberFormat="1" applyFont="1" applyBorder="1" applyAlignment="1">
      <alignment horizontal="right"/>
    </xf>
    <xf numFmtId="165" fontId="21" fillId="0" borderId="11" xfId="0" applyNumberFormat="1" applyFont="1" applyBorder="1"/>
    <xf numFmtId="164" fontId="23" fillId="0" borderId="33" xfId="0" applyNumberFormat="1" applyFont="1" applyBorder="1" applyAlignment="1">
      <alignment horizontal="right"/>
    </xf>
    <xf numFmtId="0" fontId="20" fillId="0" borderId="34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0" fillId="0" borderId="0" xfId="0" applyFont="1" applyAlignment="1">
      <alignment horizontal="center"/>
    </xf>
    <xf numFmtId="165" fontId="21" fillId="0" borderId="19" xfId="0" applyNumberFormat="1" applyFont="1" applyBorder="1"/>
    <xf numFmtId="167" fontId="0" fillId="0" borderId="0" xfId="0" applyNumberFormat="1"/>
    <xf numFmtId="4" fontId="23" fillId="0" borderId="18" xfId="0" applyNumberFormat="1" applyFont="1" applyBorder="1" applyAlignment="1">
      <alignment horizontal="center"/>
    </xf>
    <xf numFmtId="4" fontId="23" fillId="0" borderId="19" xfId="0" applyNumberFormat="1" applyFont="1" applyBorder="1" applyAlignment="1">
      <alignment horizontal="center"/>
    </xf>
    <xf numFmtId="164" fontId="23" fillId="0" borderId="19" xfId="0" applyNumberFormat="1" applyFont="1" applyBorder="1" applyAlignment="1">
      <alignment horizontal="center"/>
    </xf>
    <xf numFmtId="17" fontId="23" fillId="0" borderId="0" xfId="0" applyNumberFormat="1" applyFont="1" applyAlignment="1">
      <alignment horizontal="center"/>
    </xf>
    <xf numFmtId="0" fontId="21" fillId="0" borderId="36" xfId="0" applyFont="1" applyBorder="1" applyAlignment="1">
      <alignment horizontal="center"/>
    </xf>
    <xf numFmtId="15" fontId="23" fillId="0" borderId="11" xfId="0" applyNumberFormat="1" applyFont="1" applyBorder="1" applyAlignment="1">
      <alignment horizontal="center"/>
    </xf>
    <xf numFmtId="0" fontId="18" fillId="0" borderId="37" xfId="0" applyFont="1" applyFill="1" applyBorder="1" applyAlignment="1">
      <alignment vertical="center"/>
    </xf>
    <xf numFmtId="0" fontId="18" fillId="0" borderId="38" xfId="0" applyFont="1" applyFill="1" applyBorder="1" applyAlignment="1">
      <alignment vertical="center"/>
    </xf>
    <xf numFmtId="0" fontId="18" fillId="0" borderId="28" xfId="0" applyFont="1" applyFill="1" applyBorder="1" applyAlignment="1">
      <alignment vertical="center"/>
    </xf>
    <xf numFmtId="0" fontId="21" fillId="0" borderId="0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0" xfId="0" applyBorder="1"/>
    <xf numFmtId="0" fontId="21" fillId="0" borderId="22" xfId="0" applyFont="1" applyBorder="1"/>
    <xf numFmtId="0" fontId="21" fillId="0" borderId="0" xfId="0" applyFont="1" applyBorder="1"/>
    <xf numFmtId="166" fontId="0" fillId="0" borderId="22" xfId="0" applyNumberFormat="1" applyBorder="1" applyAlignment="1">
      <alignment horizontal="left"/>
    </xf>
    <xf numFmtId="166" fontId="0" fillId="0" borderId="20" xfId="0" applyNumberFormat="1" applyBorder="1" applyAlignment="1">
      <alignment horizontal="left"/>
    </xf>
    <xf numFmtId="164" fontId="0" fillId="0" borderId="22" xfId="0" applyNumberFormat="1" applyBorder="1"/>
    <xf numFmtId="164" fontId="0" fillId="0" borderId="20" xfId="0" applyNumberFormat="1" applyBorder="1"/>
    <xf numFmtId="165" fontId="23" fillId="0" borderId="20" xfId="0" applyNumberFormat="1" applyFont="1" applyBorder="1"/>
    <xf numFmtId="0" fontId="0" fillId="0" borderId="41" xfId="0" applyBorder="1"/>
    <xf numFmtId="0" fontId="21" fillId="0" borderId="42" xfId="0" applyFont="1" applyBorder="1"/>
    <xf numFmtId="0" fontId="0" fillId="0" borderId="43" xfId="0" applyBorder="1" applyAlignment="1">
      <alignment horizontal="center"/>
    </xf>
    <xf numFmtId="166" fontId="0" fillId="0" borderId="42" xfId="0" applyNumberFormat="1" applyBorder="1" applyAlignment="1">
      <alignment horizontal="left"/>
    </xf>
    <xf numFmtId="166" fontId="0" fillId="0" borderId="33" xfId="0" applyNumberFormat="1" applyBorder="1" applyAlignment="1">
      <alignment horizontal="left"/>
    </xf>
    <xf numFmtId="164" fontId="0" fillId="0" borderId="42" xfId="0" applyNumberFormat="1" applyBorder="1"/>
    <xf numFmtId="164" fontId="0" fillId="0" borderId="33" xfId="0" applyNumberFormat="1" applyBorder="1"/>
    <xf numFmtId="165" fontId="23" fillId="0" borderId="33" xfId="0" applyNumberFormat="1" applyFont="1" applyBorder="1"/>
    <xf numFmtId="0" fontId="0" fillId="0" borderId="0" xfId="0" applyBorder="1" applyAlignment="1">
      <alignment horizontal="center"/>
    </xf>
    <xf numFmtId="0" fontId="21" fillId="0" borderId="43" xfId="0" applyFont="1" applyBorder="1"/>
    <xf numFmtId="164" fontId="23" fillId="0" borderId="33" xfId="0" applyNumberFormat="1" applyFont="1" applyBorder="1"/>
    <xf numFmtId="0" fontId="21" fillId="0" borderId="23" xfId="0" applyFont="1" applyBorder="1" applyAlignment="1">
      <alignment vertical="center"/>
    </xf>
    <xf numFmtId="0" fontId="21" fillId="0" borderId="10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0" fillId="0" borderId="0" xfId="0"/>
    <xf numFmtId="0" fontId="18" fillId="0" borderId="45" xfId="0" applyFont="1" applyFill="1" applyBorder="1" applyAlignment="1">
      <alignment vertical="center"/>
    </xf>
    <xf numFmtId="164" fontId="18" fillId="0" borderId="15" xfId="0" applyNumberFormat="1" applyFont="1" applyBorder="1"/>
    <xf numFmtId="164" fontId="18" fillId="0" borderId="13" xfId="0" applyNumberFormat="1" applyFont="1" applyBorder="1"/>
    <xf numFmtId="0" fontId="21" fillId="0" borderId="0" xfId="0" applyFont="1"/>
    <xf numFmtId="0" fontId="18" fillId="0" borderId="46" xfId="0" applyFont="1" applyFill="1" applyBorder="1" applyAlignment="1">
      <alignment vertical="center"/>
    </xf>
    <xf numFmtId="0" fontId="0" fillId="0" borderId="47" xfId="0" applyBorder="1" applyAlignment="1">
      <alignment horizontal="center"/>
    </xf>
    <xf numFmtId="0" fontId="18" fillId="0" borderId="41" xfId="0" applyFont="1" applyFill="1" applyBorder="1" applyAlignment="1">
      <alignment vertical="center"/>
    </xf>
    <xf numFmtId="0" fontId="18" fillId="0" borderId="44" xfId="0" applyFont="1" applyFill="1" applyBorder="1" applyAlignment="1">
      <alignment vertical="center"/>
    </xf>
    <xf numFmtId="0" fontId="24" fillId="0" borderId="41" xfId="0" applyFont="1" applyBorder="1" applyAlignment="1">
      <alignment horizontal="center"/>
    </xf>
    <xf numFmtId="15" fontId="23" fillId="0" borderId="14" xfId="0" applyNumberFormat="1" applyFont="1" applyBorder="1" applyAlignment="1">
      <alignment horizontal="center"/>
    </xf>
    <xf numFmtId="0" fontId="24" fillId="0" borderId="33" xfId="0" applyFont="1" applyBorder="1" applyAlignment="1">
      <alignment horizontal="center"/>
    </xf>
    <xf numFmtId="0" fontId="18" fillId="0" borderId="49" xfId="0" applyFont="1" applyFill="1" applyBorder="1" applyAlignment="1">
      <alignment vertical="center"/>
    </xf>
    <xf numFmtId="0" fontId="24" fillId="0" borderId="47" xfId="0" applyFont="1" applyBorder="1" applyAlignment="1">
      <alignment horizontal="center"/>
    </xf>
    <xf numFmtId="0" fontId="24" fillId="0" borderId="48" xfId="0" applyFont="1" applyBorder="1" applyAlignment="1">
      <alignment horizontal="center"/>
    </xf>
    <xf numFmtId="166" fontId="0" fillId="0" borderId="19" xfId="0" applyNumberFormat="1" applyBorder="1" applyAlignment="1">
      <alignment horizontal="left"/>
    </xf>
    <xf numFmtId="166" fontId="0" fillId="0" borderId="51" xfId="0" applyNumberFormat="1" applyBorder="1" applyAlignment="1">
      <alignment horizontal="left"/>
    </xf>
    <xf numFmtId="0" fontId="0" fillId="0" borderId="48" xfId="0" applyBorder="1" applyAlignment="1">
      <alignment horizontal="center"/>
    </xf>
    <xf numFmtId="0" fontId="0" fillId="0" borderId="27" xfId="0" applyNumberFormat="1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43" xfId="0" applyNumberFormat="1" applyBorder="1" applyAlignment="1">
      <alignment horizontal="center"/>
    </xf>
    <xf numFmtId="0" fontId="26" fillId="0" borderId="43" xfId="0" applyNumberFormat="1" applyFont="1" applyBorder="1" applyAlignment="1">
      <alignment vertical="center"/>
    </xf>
    <xf numFmtId="0" fontId="26" fillId="0" borderId="0" xfId="0" applyNumberFormat="1" applyFont="1" applyBorder="1" applyAlignment="1">
      <alignment vertical="center"/>
    </xf>
    <xf numFmtId="0" fontId="18" fillId="0" borderId="39" xfId="0" applyFont="1" applyFill="1" applyBorder="1" applyAlignment="1">
      <alignment horizontal="center" vertical="center"/>
    </xf>
    <xf numFmtId="0" fontId="18" fillId="0" borderId="52" xfId="0" applyFont="1" applyFill="1" applyBorder="1" applyAlignment="1">
      <alignment horizontal="center" vertical="center"/>
    </xf>
    <xf numFmtId="0" fontId="21" fillId="0" borderId="35" xfId="0" applyFont="1" applyBorder="1" applyAlignment="1">
      <alignment horizontal="center"/>
    </xf>
    <xf numFmtId="0" fontId="18" fillId="0" borderId="53" xfId="0" applyFont="1" applyFill="1" applyBorder="1" applyAlignment="1">
      <alignment horizontal="center" vertical="center"/>
    </xf>
    <xf numFmtId="0" fontId="21" fillId="0" borderId="50" xfId="0" applyFont="1" applyBorder="1" applyAlignment="1">
      <alignment horizontal="center"/>
    </xf>
    <xf numFmtId="0" fontId="18" fillId="0" borderId="50" xfId="0" applyFont="1" applyFill="1" applyBorder="1" applyAlignment="1">
      <alignment horizontal="center" vertical="center"/>
    </xf>
    <xf numFmtId="0" fontId="0" fillId="0" borderId="54" xfId="0" applyBorder="1"/>
    <xf numFmtId="0" fontId="0" fillId="0" borderId="55" xfId="0" applyBorder="1"/>
    <xf numFmtId="0" fontId="18" fillId="0" borderId="56" xfId="0" applyFont="1" applyFill="1" applyBorder="1" applyAlignment="1">
      <alignment vertical="center"/>
    </xf>
    <xf numFmtId="0" fontId="18" fillId="0" borderId="57" xfId="0" applyFont="1" applyFill="1" applyBorder="1" applyAlignment="1">
      <alignment vertical="center"/>
    </xf>
    <xf numFmtId="0" fontId="18" fillId="0" borderId="58" xfId="0" applyFont="1" applyFill="1" applyBorder="1" applyAlignment="1">
      <alignment vertical="center"/>
    </xf>
    <xf numFmtId="0" fontId="0" fillId="0" borderId="41" xfId="0" applyBorder="1" applyAlignment="1">
      <alignment horizontal="center"/>
    </xf>
    <xf numFmtId="0" fontId="0" fillId="0" borderId="44" xfId="0" applyBorder="1" applyAlignment="1">
      <alignment horizontal="center"/>
    </xf>
    <xf numFmtId="0" fontId="18" fillId="0" borderId="59" xfId="0" applyFont="1" applyFill="1" applyBorder="1" applyAlignment="1">
      <alignment vertical="center"/>
    </xf>
    <xf numFmtId="0" fontId="18" fillId="0" borderId="60" xfId="0" applyFont="1" applyFill="1" applyBorder="1" applyAlignment="1">
      <alignment vertical="center"/>
    </xf>
    <xf numFmtId="165" fontId="21" fillId="0" borderId="16" xfId="0" applyNumberFormat="1" applyFont="1" applyBorder="1" applyAlignment="1">
      <alignment horizontal="center"/>
    </xf>
    <xf numFmtId="165" fontId="21" fillId="0" borderId="17" xfId="0" applyNumberFormat="1" applyFont="1" applyBorder="1" applyAlignment="1">
      <alignment horizontal="center"/>
    </xf>
    <xf numFmtId="0" fontId="21" fillId="0" borderId="0" xfId="0" applyFont="1" applyAlignment="1">
      <alignment horizontal="right"/>
    </xf>
    <xf numFmtId="0" fontId="21" fillId="0" borderId="29" xfId="0" applyFont="1" applyBorder="1" applyAlignment="1">
      <alignment horizontal="right"/>
    </xf>
    <xf numFmtId="0" fontId="21" fillId="0" borderId="30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1" fillId="0" borderId="32" xfId="0" applyFont="1" applyBorder="1" applyAlignment="1">
      <alignment horizontal="center"/>
    </xf>
    <xf numFmtId="0" fontId="19" fillId="0" borderId="0" xfId="0" applyFont="1"/>
    <xf numFmtId="0" fontId="20" fillId="0" borderId="0" xfId="0" applyFont="1"/>
    <xf numFmtId="0" fontId="21" fillId="0" borderId="0" xfId="0" applyFont="1"/>
    <xf numFmtId="49" fontId="21" fillId="0" borderId="10" xfId="0" applyNumberFormat="1" applyFont="1" applyBorder="1" applyAlignment="1">
      <alignment horizontal="center" vertical="center"/>
    </xf>
    <xf numFmtId="49" fontId="21" fillId="0" borderId="21" xfId="0" applyNumberFormat="1" applyFont="1" applyBorder="1" applyAlignment="1">
      <alignment horizontal="center" vertical="center"/>
    </xf>
  </cellXfs>
  <cellStyles count="43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abSelected="1" topLeftCell="E102" workbookViewId="0">
      <selection activeCell="K77" sqref="K77"/>
    </sheetView>
  </sheetViews>
  <sheetFormatPr defaultColWidth="20.85546875" defaultRowHeight="15" x14ac:dyDescent="0.25"/>
  <cols>
    <col min="1" max="1" width="5.42578125" style="73" customWidth="1"/>
    <col min="2" max="2" width="13.28515625" style="73" customWidth="1"/>
    <col min="3" max="3" width="11.5703125" style="73" customWidth="1"/>
    <col min="4" max="4" width="10.5703125" style="73" bestFit="1" customWidth="1"/>
    <col min="5" max="5" width="16.5703125" style="1" customWidth="1"/>
    <col min="6" max="6" width="19" style="73" bestFit="1" customWidth="1"/>
    <col min="7" max="7" width="17.85546875" style="73" bestFit="1" customWidth="1"/>
    <col min="8" max="8" width="19" style="73" bestFit="1" customWidth="1"/>
    <col min="9" max="9" width="17.85546875" style="73" bestFit="1" customWidth="1"/>
    <col min="10" max="11" width="18.7109375" style="73" customWidth="1"/>
    <col min="12" max="13" width="17.7109375" style="73" customWidth="1"/>
    <col min="14" max="256" width="20.85546875" style="73"/>
    <col min="257" max="257" width="5.42578125" style="73" customWidth="1"/>
    <col min="258" max="258" width="13.28515625" style="73" customWidth="1"/>
    <col min="259" max="259" width="11" style="73" bestFit="1" customWidth="1"/>
    <col min="260" max="260" width="17.5703125" style="73" customWidth="1"/>
    <col min="261" max="261" width="16" style="73" bestFit="1" customWidth="1"/>
    <col min="262" max="262" width="22.7109375" style="73" customWidth="1"/>
    <col min="263" max="263" width="30.7109375" style="73" customWidth="1"/>
    <col min="264" max="264" width="22.7109375" style="73" customWidth="1"/>
    <col min="265" max="265" width="30.7109375" style="73" customWidth="1"/>
    <col min="266" max="267" width="18.7109375" style="73" customWidth="1"/>
    <col min="268" max="269" width="17.7109375" style="73" customWidth="1"/>
    <col min="270" max="512" width="20.85546875" style="73"/>
    <col min="513" max="513" width="5.42578125" style="73" customWidth="1"/>
    <col min="514" max="514" width="13.28515625" style="73" customWidth="1"/>
    <col min="515" max="515" width="11" style="73" bestFit="1" customWidth="1"/>
    <col min="516" max="516" width="17.5703125" style="73" customWidth="1"/>
    <col min="517" max="517" width="16" style="73" bestFit="1" customWidth="1"/>
    <col min="518" max="518" width="22.7109375" style="73" customWidth="1"/>
    <col min="519" max="519" width="30.7109375" style="73" customWidth="1"/>
    <col min="520" max="520" width="22.7109375" style="73" customWidth="1"/>
    <col min="521" max="521" width="30.7109375" style="73" customWidth="1"/>
    <col min="522" max="523" width="18.7109375" style="73" customWidth="1"/>
    <col min="524" max="525" width="17.7109375" style="73" customWidth="1"/>
    <col min="526" max="768" width="20.85546875" style="73"/>
    <col min="769" max="769" width="5.42578125" style="73" customWidth="1"/>
    <col min="770" max="770" width="13.28515625" style="73" customWidth="1"/>
    <col min="771" max="771" width="11" style="73" bestFit="1" customWidth="1"/>
    <col min="772" max="772" width="17.5703125" style="73" customWidth="1"/>
    <col min="773" max="773" width="16" style="73" bestFit="1" customWidth="1"/>
    <col min="774" max="774" width="22.7109375" style="73" customWidth="1"/>
    <col min="775" max="775" width="30.7109375" style="73" customWidth="1"/>
    <col min="776" max="776" width="22.7109375" style="73" customWidth="1"/>
    <col min="777" max="777" width="30.7109375" style="73" customWidth="1"/>
    <col min="778" max="779" width="18.7109375" style="73" customWidth="1"/>
    <col min="780" max="781" width="17.7109375" style="73" customWidth="1"/>
    <col min="782" max="1024" width="20.85546875" style="73"/>
    <col min="1025" max="1025" width="5.42578125" style="73" customWidth="1"/>
    <col min="1026" max="1026" width="13.28515625" style="73" customWidth="1"/>
    <col min="1027" max="1027" width="11" style="73" bestFit="1" customWidth="1"/>
    <col min="1028" max="1028" width="17.5703125" style="73" customWidth="1"/>
    <col min="1029" max="1029" width="16" style="73" bestFit="1" customWidth="1"/>
    <col min="1030" max="1030" width="22.7109375" style="73" customWidth="1"/>
    <col min="1031" max="1031" width="30.7109375" style="73" customWidth="1"/>
    <col min="1032" max="1032" width="22.7109375" style="73" customWidth="1"/>
    <col min="1033" max="1033" width="30.7109375" style="73" customWidth="1"/>
    <col min="1034" max="1035" width="18.7109375" style="73" customWidth="1"/>
    <col min="1036" max="1037" width="17.7109375" style="73" customWidth="1"/>
    <col min="1038" max="1280" width="20.85546875" style="73"/>
    <col min="1281" max="1281" width="5.42578125" style="73" customWidth="1"/>
    <col min="1282" max="1282" width="13.28515625" style="73" customWidth="1"/>
    <col min="1283" max="1283" width="11" style="73" bestFit="1" customWidth="1"/>
    <col min="1284" max="1284" width="17.5703125" style="73" customWidth="1"/>
    <col min="1285" max="1285" width="16" style="73" bestFit="1" customWidth="1"/>
    <col min="1286" max="1286" width="22.7109375" style="73" customWidth="1"/>
    <col min="1287" max="1287" width="30.7109375" style="73" customWidth="1"/>
    <col min="1288" max="1288" width="22.7109375" style="73" customWidth="1"/>
    <col min="1289" max="1289" width="30.7109375" style="73" customWidth="1"/>
    <col min="1290" max="1291" width="18.7109375" style="73" customWidth="1"/>
    <col min="1292" max="1293" width="17.7109375" style="73" customWidth="1"/>
    <col min="1294" max="1536" width="20.85546875" style="73"/>
    <col min="1537" max="1537" width="5.42578125" style="73" customWidth="1"/>
    <col min="1538" max="1538" width="13.28515625" style="73" customWidth="1"/>
    <col min="1539" max="1539" width="11" style="73" bestFit="1" customWidth="1"/>
    <col min="1540" max="1540" width="17.5703125" style="73" customWidth="1"/>
    <col min="1541" max="1541" width="16" style="73" bestFit="1" customWidth="1"/>
    <col min="1542" max="1542" width="22.7109375" style="73" customWidth="1"/>
    <col min="1543" max="1543" width="30.7109375" style="73" customWidth="1"/>
    <col min="1544" max="1544" width="22.7109375" style="73" customWidth="1"/>
    <col min="1545" max="1545" width="30.7109375" style="73" customWidth="1"/>
    <col min="1546" max="1547" width="18.7109375" style="73" customWidth="1"/>
    <col min="1548" max="1549" width="17.7109375" style="73" customWidth="1"/>
    <col min="1550" max="1792" width="20.85546875" style="73"/>
    <col min="1793" max="1793" width="5.42578125" style="73" customWidth="1"/>
    <col min="1794" max="1794" width="13.28515625" style="73" customWidth="1"/>
    <col min="1795" max="1795" width="11" style="73" bestFit="1" customWidth="1"/>
    <col min="1796" max="1796" width="17.5703125" style="73" customWidth="1"/>
    <col min="1797" max="1797" width="16" style="73" bestFit="1" customWidth="1"/>
    <col min="1798" max="1798" width="22.7109375" style="73" customWidth="1"/>
    <col min="1799" max="1799" width="30.7109375" style="73" customWidth="1"/>
    <col min="1800" max="1800" width="22.7109375" style="73" customWidth="1"/>
    <col min="1801" max="1801" width="30.7109375" style="73" customWidth="1"/>
    <col min="1802" max="1803" width="18.7109375" style="73" customWidth="1"/>
    <col min="1804" max="1805" width="17.7109375" style="73" customWidth="1"/>
    <col min="1806" max="2048" width="20.85546875" style="73"/>
    <col min="2049" max="2049" width="5.42578125" style="73" customWidth="1"/>
    <col min="2050" max="2050" width="13.28515625" style="73" customWidth="1"/>
    <col min="2051" max="2051" width="11" style="73" bestFit="1" customWidth="1"/>
    <col min="2052" max="2052" width="17.5703125" style="73" customWidth="1"/>
    <col min="2053" max="2053" width="16" style="73" bestFit="1" customWidth="1"/>
    <col min="2054" max="2054" width="22.7109375" style="73" customWidth="1"/>
    <col min="2055" max="2055" width="30.7109375" style="73" customWidth="1"/>
    <col min="2056" max="2056" width="22.7109375" style="73" customWidth="1"/>
    <col min="2057" max="2057" width="30.7109375" style="73" customWidth="1"/>
    <col min="2058" max="2059" width="18.7109375" style="73" customWidth="1"/>
    <col min="2060" max="2061" width="17.7109375" style="73" customWidth="1"/>
    <col min="2062" max="2304" width="20.85546875" style="73"/>
    <col min="2305" max="2305" width="5.42578125" style="73" customWidth="1"/>
    <col min="2306" max="2306" width="13.28515625" style="73" customWidth="1"/>
    <col min="2307" max="2307" width="11" style="73" bestFit="1" customWidth="1"/>
    <col min="2308" max="2308" width="17.5703125" style="73" customWidth="1"/>
    <col min="2309" max="2309" width="16" style="73" bestFit="1" customWidth="1"/>
    <col min="2310" max="2310" width="22.7109375" style="73" customWidth="1"/>
    <col min="2311" max="2311" width="30.7109375" style="73" customWidth="1"/>
    <col min="2312" max="2312" width="22.7109375" style="73" customWidth="1"/>
    <col min="2313" max="2313" width="30.7109375" style="73" customWidth="1"/>
    <col min="2314" max="2315" width="18.7109375" style="73" customWidth="1"/>
    <col min="2316" max="2317" width="17.7109375" style="73" customWidth="1"/>
    <col min="2318" max="2560" width="20.85546875" style="73"/>
    <col min="2561" max="2561" width="5.42578125" style="73" customWidth="1"/>
    <col min="2562" max="2562" width="13.28515625" style="73" customWidth="1"/>
    <col min="2563" max="2563" width="11" style="73" bestFit="1" customWidth="1"/>
    <col min="2564" max="2564" width="17.5703125" style="73" customWidth="1"/>
    <col min="2565" max="2565" width="16" style="73" bestFit="1" customWidth="1"/>
    <col min="2566" max="2566" width="22.7109375" style="73" customWidth="1"/>
    <col min="2567" max="2567" width="30.7109375" style="73" customWidth="1"/>
    <col min="2568" max="2568" width="22.7109375" style="73" customWidth="1"/>
    <col min="2569" max="2569" width="30.7109375" style="73" customWidth="1"/>
    <col min="2570" max="2571" width="18.7109375" style="73" customWidth="1"/>
    <col min="2572" max="2573" width="17.7109375" style="73" customWidth="1"/>
    <col min="2574" max="2816" width="20.85546875" style="73"/>
    <col min="2817" max="2817" width="5.42578125" style="73" customWidth="1"/>
    <col min="2818" max="2818" width="13.28515625" style="73" customWidth="1"/>
    <col min="2819" max="2819" width="11" style="73" bestFit="1" customWidth="1"/>
    <col min="2820" max="2820" width="17.5703125" style="73" customWidth="1"/>
    <col min="2821" max="2821" width="16" style="73" bestFit="1" customWidth="1"/>
    <col min="2822" max="2822" width="22.7109375" style="73" customWidth="1"/>
    <col min="2823" max="2823" width="30.7109375" style="73" customWidth="1"/>
    <col min="2824" max="2824" width="22.7109375" style="73" customWidth="1"/>
    <col min="2825" max="2825" width="30.7109375" style="73" customWidth="1"/>
    <col min="2826" max="2827" width="18.7109375" style="73" customWidth="1"/>
    <col min="2828" max="2829" width="17.7109375" style="73" customWidth="1"/>
    <col min="2830" max="3072" width="20.85546875" style="73"/>
    <col min="3073" max="3073" width="5.42578125" style="73" customWidth="1"/>
    <col min="3074" max="3074" width="13.28515625" style="73" customWidth="1"/>
    <col min="3075" max="3075" width="11" style="73" bestFit="1" customWidth="1"/>
    <col min="3076" max="3076" width="17.5703125" style="73" customWidth="1"/>
    <col min="3077" max="3077" width="16" style="73" bestFit="1" customWidth="1"/>
    <col min="3078" max="3078" width="22.7109375" style="73" customWidth="1"/>
    <col min="3079" max="3079" width="30.7109375" style="73" customWidth="1"/>
    <col min="3080" max="3080" width="22.7109375" style="73" customWidth="1"/>
    <col min="3081" max="3081" width="30.7109375" style="73" customWidth="1"/>
    <col min="3082" max="3083" width="18.7109375" style="73" customWidth="1"/>
    <col min="3084" max="3085" width="17.7109375" style="73" customWidth="1"/>
    <col min="3086" max="3328" width="20.85546875" style="73"/>
    <col min="3329" max="3329" width="5.42578125" style="73" customWidth="1"/>
    <col min="3330" max="3330" width="13.28515625" style="73" customWidth="1"/>
    <col min="3331" max="3331" width="11" style="73" bestFit="1" customWidth="1"/>
    <col min="3332" max="3332" width="17.5703125" style="73" customWidth="1"/>
    <col min="3333" max="3333" width="16" style="73" bestFit="1" customWidth="1"/>
    <col min="3334" max="3334" width="22.7109375" style="73" customWidth="1"/>
    <col min="3335" max="3335" width="30.7109375" style="73" customWidth="1"/>
    <col min="3336" max="3336" width="22.7109375" style="73" customWidth="1"/>
    <col min="3337" max="3337" width="30.7109375" style="73" customWidth="1"/>
    <col min="3338" max="3339" width="18.7109375" style="73" customWidth="1"/>
    <col min="3340" max="3341" width="17.7109375" style="73" customWidth="1"/>
    <col min="3342" max="3584" width="20.85546875" style="73"/>
    <col min="3585" max="3585" width="5.42578125" style="73" customWidth="1"/>
    <col min="3586" max="3586" width="13.28515625" style="73" customWidth="1"/>
    <col min="3587" max="3587" width="11" style="73" bestFit="1" customWidth="1"/>
    <col min="3588" max="3588" width="17.5703125" style="73" customWidth="1"/>
    <col min="3589" max="3589" width="16" style="73" bestFit="1" customWidth="1"/>
    <col min="3590" max="3590" width="22.7109375" style="73" customWidth="1"/>
    <col min="3591" max="3591" width="30.7109375" style="73" customWidth="1"/>
    <col min="3592" max="3592" width="22.7109375" style="73" customWidth="1"/>
    <col min="3593" max="3593" width="30.7109375" style="73" customWidth="1"/>
    <col min="3594" max="3595" width="18.7109375" style="73" customWidth="1"/>
    <col min="3596" max="3597" width="17.7109375" style="73" customWidth="1"/>
    <col min="3598" max="3840" width="20.85546875" style="73"/>
    <col min="3841" max="3841" width="5.42578125" style="73" customWidth="1"/>
    <col min="3842" max="3842" width="13.28515625" style="73" customWidth="1"/>
    <col min="3843" max="3843" width="11" style="73" bestFit="1" customWidth="1"/>
    <col min="3844" max="3844" width="17.5703125" style="73" customWidth="1"/>
    <col min="3845" max="3845" width="16" style="73" bestFit="1" customWidth="1"/>
    <col min="3846" max="3846" width="22.7109375" style="73" customWidth="1"/>
    <col min="3847" max="3847" width="30.7109375" style="73" customWidth="1"/>
    <col min="3848" max="3848" width="22.7109375" style="73" customWidth="1"/>
    <col min="3849" max="3849" width="30.7109375" style="73" customWidth="1"/>
    <col min="3850" max="3851" width="18.7109375" style="73" customWidth="1"/>
    <col min="3852" max="3853" width="17.7109375" style="73" customWidth="1"/>
    <col min="3854" max="4096" width="20.85546875" style="73"/>
    <col min="4097" max="4097" width="5.42578125" style="73" customWidth="1"/>
    <col min="4098" max="4098" width="13.28515625" style="73" customWidth="1"/>
    <col min="4099" max="4099" width="11" style="73" bestFit="1" customWidth="1"/>
    <col min="4100" max="4100" width="17.5703125" style="73" customWidth="1"/>
    <col min="4101" max="4101" width="16" style="73" bestFit="1" customWidth="1"/>
    <col min="4102" max="4102" width="22.7109375" style="73" customWidth="1"/>
    <col min="4103" max="4103" width="30.7109375" style="73" customWidth="1"/>
    <col min="4104" max="4104" width="22.7109375" style="73" customWidth="1"/>
    <col min="4105" max="4105" width="30.7109375" style="73" customWidth="1"/>
    <col min="4106" max="4107" width="18.7109375" style="73" customWidth="1"/>
    <col min="4108" max="4109" width="17.7109375" style="73" customWidth="1"/>
    <col min="4110" max="4352" width="20.85546875" style="73"/>
    <col min="4353" max="4353" width="5.42578125" style="73" customWidth="1"/>
    <col min="4354" max="4354" width="13.28515625" style="73" customWidth="1"/>
    <col min="4355" max="4355" width="11" style="73" bestFit="1" customWidth="1"/>
    <col min="4356" max="4356" width="17.5703125" style="73" customWidth="1"/>
    <col min="4357" max="4357" width="16" style="73" bestFit="1" customWidth="1"/>
    <col min="4358" max="4358" width="22.7109375" style="73" customWidth="1"/>
    <col min="4359" max="4359" width="30.7109375" style="73" customWidth="1"/>
    <col min="4360" max="4360" width="22.7109375" style="73" customWidth="1"/>
    <col min="4361" max="4361" width="30.7109375" style="73" customWidth="1"/>
    <col min="4362" max="4363" width="18.7109375" style="73" customWidth="1"/>
    <col min="4364" max="4365" width="17.7109375" style="73" customWidth="1"/>
    <col min="4366" max="4608" width="20.85546875" style="73"/>
    <col min="4609" max="4609" width="5.42578125" style="73" customWidth="1"/>
    <col min="4610" max="4610" width="13.28515625" style="73" customWidth="1"/>
    <col min="4611" max="4611" width="11" style="73" bestFit="1" customWidth="1"/>
    <col min="4612" max="4612" width="17.5703125" style="73" customWidth="1"/>
    <col min="4613" max="4613" width="16" style="73" bestFit="1" customWidth="1"/>
    <col min="4614" max="4614" width="22.7109375" style="73" customWidth="1"/>
    <col min="4615" max="4615" width="30.7109375" style="73" customWidth="1"/>
    <col min="4616" max="4616" width="22.7109375" style="73" customWidth="1"/>
    <col min="4617" max="4617" width="30.7109375" style="73" customWidth="1"/>
    <col min="4618" max="4619" width="18.7109375" style="73" customWidth="1"/>
    <col min="4620" max="4621" width="17.7109375" style="73" customWidth="1"/>
    <col min="4622" max="4864" width="20.85546875" style="73"/>
    <col min="4865" max="4865" width="5.42578125" style="73" customWidth="1"/>
    <col min="4866" max="4866" width="13.28515625" style="73" customWidth="1"/>
    <col min="4867" max="4867" width="11" style="73" bestFit="1" customWidth="1"/>
    <col min="4868" max="4868" width="17.5703125" style="73" customWidth="1"/>
    <col min="4869" max="4869" width="16" style="73" bestFit="1" customWidth="1"/>
    <col min="4870" max="4870" width="22.7109375" style="73" customWidth="1"/>
    <col min="4871" max="4871" width="30.7109375" style="73" customWidth="1"/>
    <col min="4872" max="4872" width="22.7109375" style="73" customWidth="1"/>
    <col min="4873" max="4873" width="30.7109375" style="73" customWidth="1"/>
    <col min="4874" max="4875" width="18.7109375" style="73" customWidth="1"/>
    <col min="4876" max="4877" width="17.7109375" style="73" customWidth="1"/>
    <col min="4878" max="5120" width="20.85546875" style="73"/>
    <col min="5121" max="5121" width="5.42578125" style="73" customWidth="1"/>
    <col min="5122" max="5122" width="13.28515625" style="73" customWidth="1"/>
    <col min="5123" max="5123" width="11" style="73" bestFit="1" customWidth="1"/>
    <col min="5124" max="5124" width="17.5703125" style="73" customWidth="1"/>
    <col min="5125" max="5125" width="16" style="73" bestFit="1" customWidth="1"/>
    <col min="5126" max="5126" width="22.7109375" style="73" customWidth="1"/>
    <col min="5127" max="5127" width="30.7109375" style="73" customWidth="1"/>
    <col min="5128" max="5128" width="22.7109375" style="73" customWidth="1"/>
    <col min="5129" max="5129" width="30.7109375" style="73" customWidth="1"/>
    <col min="5130" max="5131" width="18.7109375" style="73" customWidth="1"/>
    <col min="5132" max="5133" width="17.7109375" style="73" customWidth="1"/>
    <col min="5134" max="5376" width="20.85546875" style="73"/>
    <col min="5377" max="5377" width="5.42578125" style="73" customWidth="1"/>
    <col min="5378" max="5378" width="13.28515625" style="73" customWidth="1"/>
    <col min="5379" max="5379" width="11" style="73" bestFit="1" customWidth="1"/>
    <col min="5380" max="5380" width="17.5703125" style="73" customWidth="1"/>
    <col min="5381" max="5381" width="16" style="73" bestFit="1" customWidth="1"/>
    <col min="5382" max="5382" width="22.7109375" style="73" customWidth="1"/>
    <col min="5383" max="5383" width="30.7109375" style="73" customWidth="1"/>
    <col min="5384" max="5384" width="22.7109375" style="73" customWidth="1"/>
    <col min="5385" max="5385" width="30.7109375" style="73" customWidth="1"/>
    <col min="5386" max="5387" width="18.7109375" style="73" customWidth="1"/>
    <col min="5388" max="5389" width="17.7109375" style="73" customWidth="1"/>
    <col min="5390" max="5632" width="20.85546875" style="73"/>
    <col min="5633" max="5633" width="5.42578125" style="73" customWidth="1"/>
    <col min="5634" max="5634" width="13.28515625" style="73" customWidth="1"/>
    <col min="5635" max="5635" width="11" style="73" bestFit="1" customWidth="1"/>
    <col min="5636" max="5636" width="17.5703125" style="73" customWidth="1"/>
    <col min="5637" max="5637" width="16" style="73" bestFit="1" customWidth="1"/>
    <col min="5638" max="5638" width="22.7109375" style="73" customWidth="1"/>
    <col min="5639" max="5639" width="30.7109375" style="73" customWidth="1"/>
    <col min="5640" max="5640" width="22.7109375" style="73" customWidth="1"/>
    <col min="5641" max="5641" width="30.7109375" style="73" customWidth="1"/>
    <col min="5642" max="5643" width="18.7109375" style="73" customWidth="1"/>
    <col min="5644" max="5645" width="17.7109375" style="73" customWidth="1"/>
    <col min="5646" max="5888" width="20.85546875" style="73"/>
    <col min="5889" max="5889" width="5.42578125" style="73" customWidth="1"/>
    <col min="5890" max="5890" width="13.28515625" style="73" customWidth="1"/>
    <col min="5891" max="5891" width="11" style="73" bestFit="1" customWidth="1"/>
    <col min="5892" max="5892" width="17.5703125" style="73" customWidth="1"/>
    <col min="5893" max="5893" width="16" style="73" bestFit="1" customWidth="1"/>
    <col min="5894" max="5894" width="22.7109375" style="73" customWidth="1"/>
    <col min="5895" max="5895" width="30.7109375" style="73" customWidth="1"/>
    <col min="5896" max="5896" width="22.7109375" style="73" customWidth="1"/>
    <col min="5897" max="5897" width="30.7109375" style="73" customWidth="1"/>
    <col min="5898" max="5899" width="18.7109375" style="73" customWidth="1"/>
    <col min="5900" max="5901" width="17.7109375" style="73" customWidth="1"/>
    <col min="5902" max="6144" width="20.85546875" style="73"/>
    <col min="6145" max="6145" width="5.42578125" style="73" customWidth="1"/>
    <col min="6146" max="6146" width="13.28515625" style="73" customWidth="1"/>
    <col min="6147" max="6147" width="11" style="73" bestFit="1" customWidth="1"/>
    <col min="6148" max="6148" width="17.5703125" style="73" customWidth="1"/>
    <col min="6149" max="6149" width="16" style="73" bestFit="1" customWidth="1"/>
    <col min="6150" max="6150" width="22.7109375" style="73" customWidth="1"/>
    <col min="6151" max="6151" width="30.7109375" style="73" customWidth="1"/>
    <col min="6152" max="6152" width="22.7109375" style="73" customWidth="1"/>
    <col min="6153" max="6153" width="30.7109375" style="73" customWidth="1"/>
    <col min="6154" max="6155" width="18.7109375" style="73" customWidth="1"/>
    <col min="6156" max="6157" width="17.7109375" style="73" customWidth="1"/>
    <col min="6158" max="6400" width="20.85546875" style="73"/>
    <col min="6401" max="6401" width="5.42578125" style="73" customWidth="1"/>
    <col min="6402" max="6402" width="13.28515625" style="73" customWidth="1"/>
    <col min="6403" max="6403" width="11" style="73" bestFit="1" customWidth="1"/>
    <col min="6404" max="6404" width="17.5703125" style="73" customWidth="1"/>
    <col min="6405" max="6405" width="16" style="73" bestFit="1" customWidth="1"/>
    <col min="6406" max="6406" width="22.7109375" style="73" customWidth="1"/>
    <col min="6407" max="6407" width="30.7109375" style="73" customWidth="1"/>
    <col min="6408" max="6408" width="22.7109375" style="73" customWidth="1"/>
    <col min="6409" max="6409" width="30.7109375" style="73" customWidth="1"/>
    <col min="6410" max="6411" width="18.7109375" style="73" customWidth="1"/>
    <col min="6412" max="6413" width="17.7109375" style="73" customWidth="1"/>
    <col min="6414" max="6656" width="20.85546875" style="73"/>
    <col min="6657" max="6657" width="5.42578125" style="73" customWidth="1"/>
    <col min="6658" max="6658" width="13.28515625" style="73" customWidth="1"/>
    <col min="6659" max="6659" width="11" style="73" bestFit="1" customWidth="1"/>
    <col min="6660" max="6660" width="17.5703125" style="73" customWidth="1"/>
    <col min="6661" max="6661" width="16" style="73" bestFit="1" customWidth="1"/>
    <col min="6662" max="6662" width="22.7109375" style="73" customWidth="1"/>
    <col min="6663" max="6663" width="30.7109375" style="73" customWidth="1"/>
    <col min="6664" max="6664" width="22.7109375" style="73" customWidth="1"/>
    <col min="6665" max="6665" width="30.7109375" style="73" customWidth="1"/>
    <col min="6666" max="6667" width="18.7109375" style="73" customWidth="1"/>
    <col min="6668" max="6669" width="17.7109375" style="73" customWidth="1"/>
    <col min="6670" max="6912" width="20.85546875" style="73"/>
    <col min="6913" max="6913" width="5.42578125" style="73" customWidth="1"/>
    <col min="6914" max="6914" width="13.28515625" style="73" customWidth="1"/>
    <col min="6915" max="6915" width="11" style="73" bestFit="1" customWidth="1"/>
    <col min="6916" max="6916" width="17.5703125" style="73" customWidth="1"/>
    <col min="6917" max="6917" width="16" style="73" bestFit="1" customWidth="1"/>
    <col min="6918" max="6918" width="22.7109375" style="73" customWidth="1"/>
    <col min="6919" max="6919" width="30.7109375" style="73" customWidth="1"/>
    <col min="6920" max="6920" width="22.7109375" style="73" customWidth="1"/>
    <col min="6921" max="6921" width="30.7109375" style="73" customWidth="1"/>
    <col min="6922" max="6923" width="18.7109375" style="73" customWidth="1"/>
    <col min="6924" max="6925" width="17.7109375" style="73" customWidth="1"/>
    <col min="6926" max="7168" width="20.85546875" style="73"/>
    <col min="7169" max="7169" width="5.42578125" style="73" customWidth="1"/>
    <col min="7170" max="7170" width="13.28515625" style="73" customWidth="1"/>
    <col min="7171" max="7171" width="11" style="73" bestFit="1" customWidth="1"/>
    <col min="7172" max="7172" width="17.5703125" style="73" customWidth="1"/>
    <col min="7173" max="7173" width="16" style="73" bestFit="1" customWidth="1"/>
    <col min="7174" max="7174" width="22.7109375" style="73" customWidth="1"/>
    <col min="7175" max="7175" width="30.7109375" style="73" customWidth="1"/>
    <col min="7176" max="7176" width="22.7109375" style="73" customWidth="1"/>
    <col min="7177" max="7177" width="30.7109375" style="73" customWidth="1"/>
    <col min="7178" max="7179" width="18.7109375" style="73" customWidth="1"/>
    <col min="7180" max="7181" width="17.7109375" style="73" customWidth="1"/>
    <col min="7182" max="7424" width="20.85546875" style="73"/>
    <col min="7425" max="7425" width="5.42578125" style="73" customWidth="1"/>
    <col min="7426" max="7426" width="13.28515625" style="73" customWidth="1"/>
    <col min="7427" max="7427" width="11" style="73" bestFit="1" customWidth="1"/>
    <col min="7428" max="7428" width="17.5703125" style="73" customWidth="1"/>
    <col min="7429" max="7429" width="16" style="73" bestFit="1" customWidth="1"/>
    <col min="7430" max="7430" width="22.7109375" style="73" customWidth="1"/>
    <col min="7431" max="7431" width="30.7109375" style="73" customWidth="1"/>
    <col min="7432" max="7432" width="22.7109375" style="73" customWidth="1"/>
    <col min="7433" max="7433" width="30.7109375" style="73" customWidth="1"/>
    <col min="7434" max="7435" width="18.7109375" style="73" customWidth="1"/>
    <col min="7436" max="7437" width="17.7109375" style="73" customWidth="1"/>
    <col min="7438" max="7680" width="20.85546875" style="73"/>
    <col min="7681" max="7681" width="5.42578125" style="73" customWidth="1"/>
    <col min="7682" max="7682" width="13.28515625" style="73" customWidth="1"/>
    <col min="7683" max="7683" width="11" style="73" bestFit="1" customWidth="1"/>
    <col min="7684" max="7684" width="17.5703125" style="73" customWidth="1"/>
    <col min="7685" max="7685" width="16" style="73" bestFit="1" customWidth="1"/>
    <col min="7686" max="7686" width="22.7109375" style="73" customWidth="1"/>
    <col min="7687" max="7687" width="30.7109375" style="73" customWidth="1"/>
    <col min="7688" max="7688" width="22.7109375" style="73" customWidth="1"/>
    <col min="7689" max="7689" width="30.7109375" style="73" customWidth="1"/>
    <col min="7690" max="7691" width="18.7109375" style="73" customWidth="1"/>
    <col min="7692" max="7693" width="17.7109375" style="73" customWidth="1"/>
    <col min="7694" max="7936" width="20.85546875" style="73"/>
    <col min="7937" max="7937" width="5.42578125" style="73" customWidth="1"/>
    <col min="7938" max="7938" width="13.28515625" style="73" customWidth="1"/>
    <col min="7939" max="7939" width="11" style="73" bestFit="1" customWidth="1"/>
    <col min="7940" max="7940" width="17.5703125" style="73" customWidth="1"/>
    <col min="7941" max="7941" width="16" style="73" bestFit="1" customWidth="1"/>
    <col min="7942" max="7942" width="22.7109375" style="73" customWidth="1"/>
    <col min="7943" max="7943" width="30.7109375" style="73" customWidth="1"/>
    <col min="7944" max="7944" width="22.7109375" style="73" customWidth="1"/>
    <col min="7945" max="7945" width="30.7109375" style="73" customWidth="1"/>
    <col min="7946" max="7947" width="18.7109375" style="73" customWidth="1"/>
    <col min="7948" max="7949" width="17.7109375" style="73" customWidth="1"/>
    <col min="7950" max="8192" width="20.85546875" style="73"/>
    <col min="8193" max="8193" width="5.42578125" style="73" customWidth="1"/>
    <col min="8194" max="8194" width="13.28515625" style="73" customWidth="1"/>
    <col min="8195" max="8195" width="11" style="73" bestFit="1" customWidth="1"/>
    <col min="8196" max="8196" width="17.5703125" style="73" customWidth="1"/>
    <col min="8197" max="8197" width="16" style="73" bestFit="1" customWidth="1"/>
    <col min="8198" max="8198" width="22.7109375" style="73" customWidth="1"/>
    <col min="8199" max="8199" width="30.7109375" style="73" customWidth="1"/>
    <col min="8200" max="8200" width="22.7109375" style="73" customWidth="1"/>
    <col min="8201" max="8201" width="30.7109375" style="73" customWidth="1"/>
    <col min="8202" max="8203" width="18.7109375" style="73" customWidth="1"/>
    <col min="8204" max="8205" width="17.7109375" style="73" customWidth="1"/>
    <col min="8206" max="8448" width="20.85546875" style="73"/>
    <col min="8449" max="8449" width="5.42578125" style="73" customWidth="1"/>
    <col min="8450" max="8450" width="13.28515625" style="73" customWidth="1"/>
    <col min="8451" max="8451" width="11" style="73" bestFit="1" customWidth="1"/>
    <col min="8452" max="8452" width="17.5703125" style="73" customWidth="1"/>
    <col min="8453" max="8453" width="16" style="73" bestFit="1" customWidth="1"/>
    <col min="8454" max="8454" width="22.7109375" style="73" customWidth="1"/>
    <col min="8455" max="8455" width="30.7109375" style="73" customWidth="1"/>
    <col min="8456" max="8456" width="22.7109375" style="73" customWidth="1"/>
    <col min="8457" max="8457" width="30.7109375" style="73" customWidth="1"/>
    <col min="8458" max="8459" width="18.7109375" style="73" customWidth="1"/>
    <col min="8460" max="8461" width="17.7109375" style="73" customWidth="1"/>
    <col min="8462" max="8704" width="20.85546875" style="73"/>
    <col min="8705" max="8705" width="5.42578125" style="73" customWidth="1"/>
    <col min="8706" max="8706" width="13.28515625" style="73" customWidth="1"/>
    <col min="8707" max="8707" width="11" style="73" bestFit="1" customWidth="1"/>
    <col min="8708" max="8708" width="17.5703125" style="73" customWidth="1"/>
    <col min="8709" max="8709" width="16" style="73" bestFit="1" customWidth="1"/>
    <col min="8710" max="8710" width="22.7109375" style="73" customWidth="1"/>
    <col min="8711" max="8711" width="30.7109375" style="73" customWidth="1"/>
    <col min="8712" max="8712" width="22.7109375" style="73" customWidth="1"/>
    <col min="8713" max="8713" width="30.7109375" style="73" customWidth="1"/>
    <col min="8714" max="8715" width="18.7109375" style="73" customWidth="1"/>
    <col min="8716" max="8717" width="17.7109375" style="73" customWidth="1"/>
    <col min="8718" max="8960" width="20.85546875" style="73"/>
    <col min="8961" max="8961" width="5.42578125" style="73" customWidth="1"/>
    <col min="8962" max="8962" width="13.28515625" style="73" customWidth="1"/>
    <col min="8963" max="8963" width="11" style="73" bestFit="1" customWidth="1"/>
    <col min="8964" max="8964" width="17.5703125" style="73" customWidth="1"/>
    <col min="8965" max="8965" width="16" style="73" bestFit="1" customWidth="1"/>
    <col min="8966" max="8966" width="22.7109375" style="73" customWidth="1"/>
    <col min="8967" max="8967" width="30.7109375" style="73" customWidth="1"/>
    <col min="8968" max="8968" width="22.7109375" style="73" customWidth="1"/>
    <col min="8969" max="8969" width="30.7109375" style="73" customWidth="1"/>
    <col min="8970" max="8971" width="18.7109375" style="73" customWidth="1"/>
    <col min="8972" max="8973" width="17.7109375" style="73" customWidth="1"/>
    <col min="8974" max="9216" width="20.85546875" style="73"/>
    <col min="9217" max="9217" width="5.42578125" style="73" customWidth="1"/>
    <col min="9218" max="9218" width="13.28515625" style="73" customWidth="1"/>
    <col min="9219" max="9219" width="11" style="73" bestFit="1" customWidth="1"/>
    <col min="9220" max="9220" width="17.5703125" style="73" customWidth="1"/>
    <col min="9221" max="9221" width="16" style="73" bestFit="1" customWidth="1"/>
    <col min="9222" max="9222" width="22.7109375" style="73" customWidth="1"/>
    <col min="9223" max="9223" width="30.7109375" style="73" customWidth="1"/>
    <col min="9224" max="9224" width="22.7109375" style="73" customWidth="1"/>
    <col min="9225" max="9225" width="30.7109375" style="73" customWidth="1"/>
    <col min="9226" max="9227" width="18.7109375" style="73" customWidth="1"/>
    <col min="9228" max="9229" width="17.7109375" style="73" customWidth="1"/>
    <col min="9230" max="9472" width="20.85546875" style="73"/>
    <col min="9473" max="9473" width="5.42578125" style="73" customWidth="1"/>
    <col min="9474" max="9474" width="13.28515625" style="73" customWidth="1"/>
    <col min="9475" max="9475" width="11" style="73" bestFit="1" customWidth="1"/>
    <col min="9476" max="9476" width="17.5703125" style="73" customWidth="1"/>
    <col min="9477" max="9477" width="16" style="73" bestFit="1" customWidth="1"/>
    <col min="9478" max="9478" width="22.7109375" style="73" customWidth="1"/>
    <col min="9479" max="9479" width="30.7109375" style="73" customWidth="1"/>
    <col min="9480" max="9480" width="22.7109375" style="73" customWidth="1"/>
    <col min="9481" max="9481" width="30.7109375" style="73" customWidth="1"/>
    <col min="9482" max="9483" width="18.7109375" style="73" customWidth="1"/>
    <col min="9484" max="9485" width="17.7109375" style="73" customWidth="1"/>
    <col min="9486" max="9728" width="20.85546875" style="73"/>
    <col min="9729" max="9729" width="5.42578125" style="73" customWidth="1"/>
    <col min="9730" max="9730" width="13.28515625" style="73" customWidth="1"/>
    <col min="9731" max="9731" width="11" style="73" bestFit="1" customWidth="1"/>
    <col min="9732" max="9732" width="17.5703125" style="73" customWidth="1"/>
    <col min="9733" max="9733" width="16" style="73" bestFit="1" customWidth="1"/>
    <col min="9734" max="9734" width="22.7109375" style="73" customWidth="1"/>
    <col min="9735" max="9735" width="30.7109375" style="73" customWidth="1"/>
    <col min="9736" max="9736" width="22.7109375" style="73" customWidth="1"/>
    <col min="9737" max="9737" width="30.7109375" style="73" customWidth="1"/>
    <col min="9738" max="9739" width="18.7109375" style="73" customWidth="1"/>
    <col min="9740" max="9741" width="17.7109375" style="73" customWidth="1"/>
    <col min="9742" max="9984" width="20.85546875" style="73"/>
    <col min="9985" max="9985" width="5.42578125" style="73" customWidth="1"/>
    <col min="9986" max="9986" width="13.28515625" style="73" customWidth="1"/>
    <col min="9987" max="9987" width="11" style="73" bestFit="1" customWidth="1"/>
    <col min="9988" max="9988" width="17.5703125" style="73" customWidth="1"/>
    <col min="9989" max="9989" width="16" style="73" bestFit="1" customWidth="1"/>
    <col min="9990" max="9990" width="22.7109375" style="73" customWidth="1"/>
    <col min="9991" max="9991" width="30.7109375" style="73" customWidth="1"/>
    <col min="9992" max="9992" width="22.7109375" style="73" customWidth="1"/>
    <col min="9993" max="9993" width="30.7109375" style="73" customWidth="1"/>
    <col min="9994" max="9995" width="18.7109375" style="73" customWidth="1"/>
    <col min="9996" max="9997" width="17.7109375" style="73" customWidth="1"/>
    <col min="9998" max="10240" width="20.85546875" style="73"/>
    <col min="10241" max="10241" width="5.42578125" style="73" customWidth="1"/>
    <col min="10242" max="10242" width="13.28515625" style="73" customWidth="1"/>
    <col min="10243" max="10243" width="11" style="73" bestFit="1" customWidth="1"/>
    <col min="10244" max="10244" width="17.5703125" style="73" customWidth="1"/>
    <col min="10245" max="10245" width="16" style="73" bestFit="1" customWidth="1"/>
    <col min="10246" max="10246" width="22.7109375" style="73" customWidth="1"/>
    <col min="10247" max="10247" width="30.7109375" style="73" customWidth="1"/>
    <col min="10248" max="10248" width="22.7109375" style="73" customWidth="1"/>
    <col min="10249" max="10249" width="30.7109375" style="73" customWidth="1"/>
    <col min="10250" max="10251" width="18.7109375" style="73" customWidth="1"/>
    <col min="10252" max="10253" width="17.7109375" style="73" customWidth="1"/>
    <col min="10254" max="10496" width="20.85546875" style="73"/>
    <col min="10497" max="10497" width="5.42578125" style="73" customWidth="1"/>
    <col min="10498" max="10498" width="13.28515625" style="73" customWidth="1"/>
    <col min="10499" max="10499" width="11" style="73" bestFit="1" customWidth="1"/>
    <col min="10500" max="10500" width="17.5703125" style="73" customWidth="1"/>
    <col min="10501" max="10501" width="16" style="73" bestFit="1" customWidth="1"/>
    <col min="10502" max="10502" width="22.7109375" style="73" customWidth="1"/>
    <col min="10503" max="10503" width="30.7109375" style="73" customWidth="1"/>
    <col min="10504" max="10504" width="22.7109375" style="73" customWidth="1"/>
    <col min="10505" max="10505" width="30.7109375" style="73" customWidth="1"/>
    <col min="10506" max="10507" width="18.7109375" style="73" customWidth="1"/>
    <col min="10508" max="10509" width="17.7109375" style="73" customWidth="1"/>
    <col min="10510" max="10752" width="20.85546875" style="73"/>
    <col min="10753" max="10753" width="5.42578125" style="73" customWidth="1"/>
    <col min="10754" max="10754" width="13.28515625" style="73" customWidth="1"/>
    <col min="10755" max="10755" width="11" style="73" bestFit="1" customWidth="1"/>
    <col min="10756" max="10756" width="17.5703125" style="73" customWidth="1"/>
    <col min="10757" max="10757" width="16" style="73" bestFit="1" customWidth="1"/>
    <col min="10758" max="10758" width="22.7109375" style="73" customWidth="1"/>
    <col min="10759" max="10759" width="30.7109375" style="73" customWidth="1"/>
    <col min="10760" max="10760" width="22.7109375" style="73" customWidth="1"/>
    <col min="10761" max="10761" width="30.7109375" style="73" customWidth="1"/>
    <col min="10762" max="10763" width="18.7109375" style="73" customWidth="1"/>
    <col min="10764" max="10765" width="17.7109375" style="73" customWidth="1"/>
    <col min="10766" max="11008" width="20.85546875" style="73"/>
    <col min="11009" max="11009" width="5.42578125" style="73" customWidth="1"/>
    <col min="11010" max="11010" width="13.28515625" style="73" customWidth="1"/>
    <col min="11011" max="11011" width="11" style="73" bestFit="1" customWidth="1"/>
    <col min="11012" max="11012" width="17.5703125" style="73" customWidth="1"/>
    <col min="11013" max="11013" width="16" style="73" bestFit="1" customWidth="1"/>
    <col min="11014" max="11014" width="22.7109375" style="73" customWidth="1"/>
    <col min="11015" max="11015" width="30.7109375" style="73" customWidth="1"/>
    <col min="11016" max="11016" width="22.7109375" style="73" customWidth="1"/>
    <col min="11017" max="11017" width="30.7109375" style="73" customWidth="1"/>
    <col min="11018" max="11019" width="18.7109375" style="73" customWidth="1"/>
    <col min="11020" max="11021" width="17.7109375" style="73" customWidth="1"/>
    <col min="11022" max="11264" width="20.85546875" style="73"/>
    <col min="11265" max="11265" width="5.42578125" style="73" customWidth="1"/>
    <col min="11266" max="11266" width="13.28515625" style="73" customWidth="1"/>
    <col min="11267" max="11267" width="11" style="73" bestFit="1" customWidth="1"/>
    <col min="11268" max="11268" width="17.5703125" style="73" customWidth="1"/>
    <col min="11269" max="11269" width="16" style="73" bestFit="1" customWidth="1"/>
    <col min="11270" max="11270" width="22.7109375" style="73" customWidth="1"/>
    <col min="11271" max="11271" width="30.7109375" style="73" customWidth="1"/>
    <col min="11272" max="11272" width="22.7109375" style="73" customWidth="1"/>
    <col min="11273" max="11273" width="30.7109375" style="73" customWidth="1"/>
    <col min="11274" max="11275" width="18.7109375" style="73" customWidth="1"/>
    <col min="11276" max="11277" width="17.7109375" style="73" customWidth="1"/>
    <col min="11278" max="11520" width="20.85546875" style="73"/>
    <col min="11521" max="11521" width="5.42578125" style="73" customWidth="1"/>
    <col min="11522" max="11522" width="13.28515625" style="73" customWidth="1"/>
    <col min="11523" max="11523" width="11" style="73" bestFit="1" customWidth="1"/>
    <col min="11524" max="11524" width="17.5703125" style="73" customWidth="1"/>
    <col min="11525" max="11525" width="16" style="73" bestFit="1" customWidth="1"/>
    <col min="11526" max="11526" width="22.7109375" style="73" customWidth="1"/>
    <col min="11527" max="11527" width="30.7109375" style="73" customWidth="1"/>
    <col min="11528" max="11528" width="22.7109375" style="73" customWidth="1"/>
    <col min="11529" max="11529" width="30.7109375" style="73" customWidth="1"/>
    <col min="11530" max="11531" width="18.7109375" style="73" customWidth="1"/>
    <col min="11532" max="11533" width="17.7109375" style="73" customWidth="1"/>
    <col min="11534" max="11776" width="20.85546875" style="73"/>
    <col min="11777" max="11777" width="5.42578125" style="73" customWidth="1"/>
    <col min="11778" max="11778" width="13.28515625" style="73" customWidth="1"/>
    <col min="11779" max="11779" width="11" style="73" bestFit="1" customWidth="1"/>
    <col min="11780" max="11780" width="17.5703125" style="73" customWidth="1"/>
    <col min="11781" max="11781" width="16" style="73" bestFit="1" customWidth="1"/>
    <col min="11782" max="11782" width="22.7109375" style="73" customWidth="1"/>
    <col min="11783" max="11783" width="30.7109375" style="73" customWidth="1"/>
    <col min="11784" max="11784" width="22.7109375" style="73" customWidth="1"/>
    <col min="11785" max="11785" width="30.7109375" style="73" customWidth="1"/>
    <col min="11786" max="11787" width="18.7109375" style="73" customWidth="1"/>
    <col min="11788" max="11789" width="17.7109375" style="73" customWidth="1"/>
    <col min="11790" max="12032" width="20.85546875" style="73"/>
    <col min="12033" max="12033" width="5.42578125" style="73" customWidth="1"/>
    <col min="12034" max="12034" width="13.28515625" style="73" customWidth="1"/>
    <col min="12035" max="12035" width="11" style="73" bestFit="1" customWidth="1"/>
    <col min="12036" max="12036" width="17.5703125" style="73" customWidth="1"/>
    <col min="12037" max="12037" width="16" style="73" bestFit="1" customWidth="1"/>
    <col min="12038" max="12038" width="22.7109375" style="73" customWidth="1"/>
    <col min="12039" max="12039" width="30.7109375" style="73" customWidth="1"/>
    <col min="12040" max="12040" width="22.7109375" style="73" customWidth="1"/>
    <col min="12041" max="12041" width="30.7109375" style="73" customWidth="1"/>
    <col min="12042" max="12043" width="18.7109375" style="73" customWidth="1"/>
    <col min="12044" max="12045" width="17.7109375" style="73" customWidth="1"/>
    <col min="12046" max="12288" width="20.85546875" style="73"/>
    <col min="12289" max="12289" width="5.42578125" style="73" customWidth="1"/>
    <col min="12290" max="12290" width="13.28515625" style="73" customWidth="1"/>
    <col min="12291" max="12291" width="11" style="73" bestFit="1" customWidth="1"/>
    <col min="12292" max="12292" width="17.5703125" style="73" customWidth="1"/>
    <col min="12293" max="12293" width="16" style="73" bestFit="1" customWidth="1"/>
    <col min="12294" max="12294" width="22.7109375" style="73" customWidth="1"/>
    <col min="12295" max="12295" width="30.7109375" style="73" customWidth="1"/>
    <col min="12296" max="12296" width="22.7109375" style="73" customWidth="1"/>
    <col min="12297" max="12297" width="30.7109375" style="73" customWidth="1"/>
    <col min="12298" max="12299" width="18.7109375" style="73" customWidth="1"/>
    <col min="12300" max="12301" width="17.7109375" style="73" customWidth="1"/>
    <col min="12302" max="12544" width="20.85546875" style="73"/>
    <col min="12545" max="12545" width="5.42578125" style="73" customWidth="1"/>
    <col min="12546" max="12546" width="13.28515625" style="73" customWidth="1"/>
    <col min="12547" max="12547" width="11" style="73" bestFit="1" customWidth="1"/>
    <col min="12548" max="12548" width="17.5703125" style="73" customWidth="1"/>
    <col min="12549" max="12549" width="16" style="73" bestFit="1" customWidth="1"/>
    <col min="12550" max="12550" width="22.7109375" style="73" customWidth="1"/>
    <col min="12551" max="12551" width="30.7109375" style="73" customWidth="1"/>
    <col min="12552" max="12552" width="22.7109375" style="73" customWidth="1"/>
    <col min="12553" max="12553" width="30.7109375" style="73" customWidth="1"/>
    <col min="12554" max="12555" width="18.7109375" style="73" customWidth="1"/>
    <col min="12556" max="12557" width="17.7109375" style="73" customWidth="1"/>
    <col min="12558" max="12800" width="20.85546875" style="73"/>
    <col min="12801" max="12801" width="5.42578125" style="73" customWidth="1"/>
    <col min="12802" max="12802" width="13.28515625" style="73" customWidth="1"/>
    <col min="12803" max="12803" width="11" style="73" bestFit="1" customWidth="1"/>
    <col min="12804" max="12804" width="17.5703125" style="73" customWidth="1"/>
    <col min="12805" max="12805" width="16" style="73" bestFit="1" customWidth="1"/>
    <col min="12806" max="12806" width="22.7109375" style="73" customWidth="1"/>
    <col min="12807" max="12807" width="30.7109375" style="73" customWidth="1"/>
    <col min="12808" max="12808" width="22.7109375" style="73" customWidth="1"/>
    <col min="12809" max="12809" width="30.7109375" style="73" customWidth="1"/>
    <col min="12810" max="12811" width="18.7109375" style="73" customWidth="1"/>
    <col min="12812" max="12813" width="17.7109375" style="73" customWidth="1"/>
    <col min="12814" max="13056" width="20.85546875" style="73"/>
    <col min="13057" max="13057" width="5.42578125" style="73" customWidth="1"/>
    <col min="13058" max="13058" width="13.28515625" style="73" customWidth="1"/>
    <col min="13059" max="13059" width="11" style="73" bestFit="1" customWidth="1"/>
    <col min="13060" max="13060" width="17.5703125" style="73" customWidth="1"/>
    <col min="13061" max="13061" width="16" style="73" bestFit="1" customWidth="1"/>
    <col min="13062" max="13062" width="22.7109375" style="73" customWidth="1"/>
    <col min="13063" max="13063" width="30.7109375" style="73" customWidth="1"/>
    <col min="13064" max="13064" width="22.7109375" style="73" customWidth="1"/>
    <col min="13065" max="13065" width="30.7109375" style="73" customWidth="1"/>
    <col min="13066" max="13067" width="18.7109375" style="73" customWidth="1"/>
    <col min="13068" max="13069" width="17.7109375" style="73" customWidth="1"/>
    <col min="13070" max="13312" width="20.85546875" style="73"/>
    <col min="13313" max="13313" width="5.42578125" style="73" customWidth="1"/>
    <col min="13314" max="13314" width="13.28515625" style="73" customWidth="1"/>
    <col min="13315" max="13315" width="11" style="73" bestFit="1" customWidth="1"/>
    <col min="13316" max="13316" width="17.5703125" style="73" customWidth="1"/>
    <col min="13317" max="13317" width="16" style="73" bestFit="1" customWidth="1"/>
    <col min="13318" max="13318" width="22.7109375" style="73" customWidth="1"/>
    <col min="13319" max="13319" width="30.7109375" style="73" customWidth="1"/>
    <col min="13320" max="13320" width="22.7109375" style="73" customWidth="1"/>
    <col min="13321" max="13321" width="30.7109375" style="73" customWidth="1"/>
    <col min="13322" max="13323" width="18.7109375" style="73" customWidth="1"/>
    <col min="13324" max="13325" width="17.7109375" style="73" customWidth="1"/>
    <col min="13326" max="13568" width="20.85546875" style="73"/>
    <col min="13569" max="13569" width="5.42578125" style="73" customWidth="1"/>
    <col min="13570" max="13570" width="13.28515625" style="73" customWidth="1"/>
    <col min="13571" max="13571" width="11" style="73" bestFit="1" customWidth="1"/>
    <col min="13572" max="13572" width="17.5703125" style="73" customWidth="1"/>
    <col min="13573" max="13573" width="16" style="73" bestFit="1" customWidth="1"/>
    <col min="13574" max="13574" width="22.7109375" style="73" customWidth="1"/>
    <col min="13575" max="13575" width="30.7109375" style="73" customWidth="1"/>
    <col min="13576" max="13576" width="22.7109375" style="73" customWidth="1"/>
    <col min="13577" max="13577" width="30.7109375" style="73" customWidth="1"/>
    <col min="13578" max="13579" width="18.7109375" style="73" customWidth="1"/>
    <col min="13580" max="13581" width="17.7109375" style="73" customWidth="1"/>
    <col min="13582" max="13824" width="20.85546875" style="73"/>
    <col min="13825" max="13825" width="5.42578125" style="73" customWidth="1"/>
    <col min="13826" max="13826" width="13.28515625" style="73" customWidth="1"/>
    <col min="13827" max="13827" width="11" style="73" bestFit="1" customWidth="1"/>
    <col min="13828" max="13828" width="17.5703125" style="73" customWidth="1"/>
    <col min="13829" max="13829" width="16" style="73" bestFit="1" customWidth="1"/>
    <col min="13830" max="13830" width="22.7109375" style="73" customWidth="1"/>
    <col min="13831" max="13831" width="30.7109375" style="73" customWidth="1"/>
    <col min="13832" max="13832" width="22.7109375" style="73" customWidth="1"/>
    <col min="13833" max="13833" width="30.7109375" style="73" customWidth="1"/>
    <col min="13834" max="13835" width="18.7109375" style="73" customWidth="1"/>
    <col min="13836" max="13837" width="17.7109375" style="73" customWidth="1"/>
    <col min="13838" max="14080" width="20.85546875" style="73"/>
    <col min="14081" max="14081" width="5.42578125" style="73" customWidth="1"/>
    <col min="14082" max="14082" width="13.28515625" style="73" customWidth="1"/>
    <col min="14083" max="14083" width="11" style="73" bestFit="1" customWidth="1"/>
    <col min="14084" max="14084" width="17.5703125" style="73" customWidth="1"/>
    <col min="14085" max="14085" width="16" style="73" bestFit="1" customWidth="1"/>
    <col min="14086" max="14086" width="22.7109375" style="73" customWidth="1"/>
    <col min="14087" max="14087" width="30.7109375" style="73" customWidth="1"/>
    <col min="14088" max="14088" width="22.7109375" style="73" customWidth="1"/>
    <col min="14089" max="14089" width="30.7109375" style="73" customWidth="1"/>
    <col min="14090" max="14091" width="18.7109375" style="73" customWidth="1"/>
    <col min="14092" max="14093" width="17.7109375" style="73" customWidth="1"/>
    <col min="14094" max="14336" width="20.85546875" style="73"/>
    <col min="14337" max="14337" width="5.42578125" style="73" customWidth="1"/>
    <col min="14338" max="14338" width="13.28515625" style="73" customWidth="1"/>
    <col min="14339" max="14339" width="11" style="73" bestFit="1" customWidth="1"/>
    <col min="14340" max="14340" width="17.5703125" style="73" customWidth="1"/>
    <col min="14341" max="14341" width="16" style="73" bestFit="1" customWidth="1"/>
    <col min="14342" max="14342" width="22.7109375" style="73" customWidth="1"/>
    <col min="14343" max="14343" width="30.7109375" style="73" customWidth="1"/>
    <col min="14344" max="14344" width="22.7109375" style="73" customWidth="1"/>
    <col min="14345" max="14345" width="30.7109375" style="73" customWidth="1"/>
    <col min="14346" max="14347" width="18.7109375" style="73" customWidth="1"/>
    <col min="14348" max="14349" width="17.7109375" style="73" customWidth="1"/>
    <col min="14350" max="14592" width="20.85546875" style="73"/>
    <col min="14593" max="14593" width="5.42578125" style="73" customWidth="1"/>
    <col min="14594" max="14594" width="13.28515625" style="73" customWidth="1"/>
    <col min="14595" max="14595" width="11" style="73" bestFit="1" customWidth="1"/>
    <col min="14596" max="14596" width="17.5703125" style="73" customWidth="1"/>
    <col min="14597" max="14597" width="16" style="73" bestFit="1" customWidth="1"/>
    <col min="14598" max="14598" width="22.7109375" style="73" customWidth="1"/>
    <col min="14599" max="14599" width="30.7109375" style="73" customWidth="1"/>
    <col min="14600" max="14600" width="22.7109375" style="73" customWidth="1"/>
    <col min="14601" max="14601" width="30.7109375" style="73" customWidth="1"/>
    <col min="14602" max="14603" width="18.7109375" style="73" customWidth="1"/>
    <col min="14604" max="14605" width="17.7109375" style="73" customWidth="1"/>
    <col min="14606" max="14848" width="20.85546875" style="73"/>
    <col min="14849" max="14849" width="5.42578125" style="73" customWidth="1"/>
    <col min="14850" max="14850" width="13.28515625" style="73" customWidth="1"/>
    <col min="14851" max="14851" width="11" style="73" bestFit="1" customWidth="1"/>
    <col min="14852" max="14852" width="17.5703125" style="73" customWidth="1"/>
    <col min="14853" max="14853" width="16" style="73" bestFit="1" customWidth="1"/>
    <col min="14854" max="14854" width="22.7109375" style="73" customWidth="1"/>
    <col min="14855" max="14855" width="30.7109375" style="73" customWidth="1"/>
    <col min="14856" max="14856" width="22.7109375" style="73" customWidth="1"/>
    <col min="14857" max="14857" width="30.7109375" style="73" customWidth="1"/>
    <col min="14858" max="14859" width="18.7109375" style="73" customWidth="1"/>
    <col min="14860" max="14861" width="17.7109375" style="73" customWidth="1"/>
    <col min="14862" max="15104" width="20.85546875" style="73"/>
    <col min="15105" max="15105" width="5.42578125" style="73" customWidth="1"/>
    <col min="15106" max="15106" width="13.28515625" style="73" customWidth="1"/>
    <col min="15107" max="15107" width="11" style="73" bestFit="1" customWidth="1"/>
    <col min="15108" max="15108" width="17.5703125" style="73" customWidth="1"/>
    <col min="15109" max="15109" width="16" style="73" bestFit="1" customWidth="1"/>
    <col min="15110" max="15110" width="22.7109375" style="73" customWidth="1"/>
    <col min="15111" max="15111" width="30.7109375" style="73" customWidth="1"/>
    <col min="15112" max="15112" width="22.7109375" style="73" customWidth="1"/>
    <col min="15113" max="15113" width="30.7109375" style="73" customWidth="1"/>
    <col min="15114" max="15115" width="18.7109375" style="73" customWidth="1"/>
    <col min="15116" max="15117" width="17.7109375" style="73" customWidth="1"/>
    <col min="15118" max="15360" width="20.85546875" style="73"/>
    <col min="15361" max="15361" width="5.42578125" style="73" customWidth="1"/>
    <col min="15362" max="15362" width="13.28515625" style="73" customWidth="1"/>
    <col min="15363" max="15363" width="11" style="73" bestFit="1" customWidth="1"/>
    <col min="15364" max="15364" width="17.5703125" style="73" customWidth="1"/>
    <col min="15365" max="15365" width="16" style="73" bestFit="1" customWidth="1"/>
    <col min="15366" max="15366" width="22.7109375" style="73" customWidth="1"/>
    <col min="15367" max="15367" width="30.7109375" style="73" customWidth="1"/>
    <col min="15368" max="15368" width="22.7109375" style="73" customWidth="1"/>
    <col min="15369" max="15369" width="30.7109375" style="73" customWidth="1"/>
    <col min="15370" max="15371" width="18.7109375" style="73" customWidth="1"/>
    <col min="15372" max="15373" width="17.7109375" style="73" customWidth="1"/>
    <col min="15374" max="15616" width="20.85546875" style="73"/>
    <col min="15617" max="15617" width="5.42578125" style="73" customWidth="1"/>
    <col min="15618" max="15618" width="13.28515625" style="73" customWidth="1"/>
    <col min="15619" max="15619" width="11" style="73" bestFit="1" customWidth="1"/>
    <col min="15620" max="15620" width="17.5703125" style="73" customWidth="1"/>
    <col min="15621" max="15621" width="16" style="73" bestFit="1" customWidth="1"/>
    <col min="15622" max="15622" width="22.7109375" style="73" customWidth="1"/>
    <col min="15623" max="15623" width="30.7109375" style="73" customWidth="1"/>
    <col min="15624" max="15624" width="22.7109375" style="73" customWidth="1"/>
    <col min="15625" max="15625" width="30.7109375" style="73" customWidth="1"/>
    <col min="15626" max="15627" width="18.7109375" style="73" customWidth="1"/>
    <col min="15628" max="15629" width="17.7109375" style="73" customWidth="1"/>
    <col min="15630" max="15872" width="20.85546875" style="73"/>
    <col min="15873" max="15873" width="5.42578125" style="73" customWidth="1"/>
    <col min="15874" max="15874" width="13.28515625" style="73" customWidth="1"/>
    <col min="15875" max="15875" width="11" style="73" bestFit="1" customWidth="1"/>
    <col min="15876" max="15876" width="17.5703125" style="73" customWidth="1"/>
    <col min="15877" max="15877" width="16" style="73" bestFit="1" customWidth="1"/>
    <col min="15878" max="15878" width="22.7109375" style="73" customWidth="1"/>
    <col min="15879" max="15879" width="30.7109375" style="73" customWidth="1"/>
    <col min="15880" max="15880" width="22.7109375" style="73" customWidth="1"/>
    <col min="15881" max="15881" width="30.7109375" style="73" customWidth="1"/>
    <col min="15882" max="15883" width="18.7109375" style="73" customWidth="1"/>
    <col min="15884" max="15885" width="17.7109375" style="73" customWidth="1"/>
    <col min="15886" max="16128" width="20.85546875" style="73"/>
    <col min="16129" max="16129" width="5.42578125" style="73" customWidth="1"/>
    <col min="16130" max="16130" width="13.28515625" style="73" customWidth="1"/>
    <col min="16131" max="16131" width="11" style="73" bestFit="1" customWidth="1"/>
    <col min="16132" max="16132" width="17.5703125" style="73" customWidth="1"/>
    <col min="16133" max="16133" width="16" style="73" bestFit="1" customWidth="1"/>
    <col min="16134" max="16134" width="22.7109375" style="73" customWidth="1"/>
    <col min="16135" max="16135" width="30.7109375" style="73" customWidth="1"/>
    <col min="16136" max="16136" width="22.7109375" style="73" customWidth="1"/>
    <col min="16137" max="16137" width="30.7109375" style="73" customWidth="1"/>
    <col min="16138" max="16139" width="18.7109375" style="73" customWidth="1"/>
    <col min="16140" max="16141" width="17.7109375" style="73" customWidth="1"/>
    <col min="16142" max="16384" width="20.85546875" style="73"/>
  </cols>
  <sheetData>
    <row r="2" spans="1:14" ht="20.25" x14ac:dyDescent="0.3">
      <c r="B2" s="118" t="s">
        <v>1</v>
      </c>
      <c r="C2" s="118"/>
      <c r="D2" s="118"/>
      <c r="E2" s="118"/>
      <c r="F2" s="118"/>
      <c r="G2" s="118"/>
      <c r="H2" s="119"/>
      <c r="I2" s="119"/>
      <c r="J2" s="119"/>
    </row>
    <row r="4" spans="1:14" ht="15.75" x14ac:dyDescent="0.25">
      <c r="B4" s="77" t="s">
        <v>2</v>
      </c>
      <c r="C4" s="77"/>
      <c r="D4" s="77"/>
      <c r="E4" s="2"/>
      <c r="F4" s="120" t="s">
        <v>3</v>
      </c>
      <c r="G4" s="120"/>
    </row>
    <row r="6" spans="1:14" s="3" customFormat="1" ht="18" x14ac:dyDescent="0.25">
      <c r="B6" s="120" t="s">
        <v>4</v>
      </c>
      <c r="C6" s="120"/>
      <c r="D6" s="120"/>
      <c r="E6" s="120"/>
      <c r="F6" s="120"/>
      <c r="G6" s="43">
        <v>45536</v>
      </c>
    </row>
    <row r="7" spans="1:14" ht="15.75" x14ac:dyDescent="0.25">
      <c r="F7" s="4"/>
      <c r="G7" s="5"/>
      <c r="H7" s="4"/>
      <c r="I7" s="5"/>
    </row>
    <row r="8" spans="1:14" ht="15.75" thickBot="1" x14ac:dyDescent="0.3"/>
    <row r="9" spans="1:14" s="77" customFormat="1" ht="16.5" thickBot="1" x14ac:dyDescent="0.3">
      <c r="A9" s="6" t="s">
        <v>5</v>
      </c>
      <c r="B9" s="71" t="s">
        <v>6</v>
      </c>
      <c r="C9" s="7" t="s">
        <v>7</v>
      </c>
      <c r="D9" s="8" t="s">
        <v>8</v>
      </c>
      <c r="E9" s="121" t="s">
        <v>0</v>
      </c>
      <c r="F9" s="44" t="s">
        <v>9</v>
      </c>
      <c r="G9" s="83">
        <v>45529</v>
      </c>
      <c r="H9" s="44" t="s">
        <v>9</v>
      </c>
      <c r="I9" s="45">
        <v>45560</v>
      </c>
      <c r="J9" s="9" t="s">
        <v>10</v>
      </c>
      <c r="K9" s="10" t="s">
        <v>10</v>
      </c>
      <c r="L9" s="111" t="s">
        <v>11</v>
      </c>
      <c r="M9" s="112"/>
      <c r="N9" s="11" t="s">
        <v>12</v>
      </c>
    </row>
    <row r="10" spans="1:14" ht="16.5" thickBot="1" x14ac:dyDescent="0.3">
      <c r="A10" s="12" t="s">
        <v>13</v>
      </c>
      <c r="B10" s="72" t="s">
        <v>14</v>
      </c>
      <c r="C10" s="13"/>
      <c r="D10" s="49"/>
      <c r="E10" s="122"/>
      <c r="F10" s="82" t="s">
        <v>15</v>
      </c>
      <c r="G10" s="84" t="s">
        <v>16</v>
      </c>
      <c r="H10" s="86" t="s">
        <v>15</v>
      </c>
      <c r="I10" s="87" t="s">
        <v>16</v>
      </c>
      <c r="J10" s="14" t="s">
        <v>17</v>
      </c>
      <c r="K10" s="15" t="s">
        <v>18</v>
      </c>
      <c r="L10" s="14" t="s">
        <v>19</v>
      </c>
      <c r="M10" s="15" t="s">
        <v>20</v>
      </c>
      <c r="N10" s="16" t="s">
        <v>21</v>
      </c>
    </row>
    <row r="11" spans="1:14" ht="15.75" x14ac:dyDescent="0.25">
      <c r="A11" s="17">
        <v>1</v>
      </c>
      <c r="B11" s="70"/>
      <c r="C11" s="50"/>
      <c r="D11" s="96" t="s">
        <v>227</v>
      </c>
      <c r="E11" s="91" t="s">
        <v>22</v>
      </c>
      <c r="F11" s="48">
        <v>5942.6459999999997</v>
      </c>
      <c r="G11" s="105">
        <v>2399.114</v>
      </c>
      <c r="H11" s="48">
        <v>6120.3019999999997</v>
      </c>
      <c r="I11" s="85">
        <v>2453.0630000000001</v>
      </c>
      <c r="J11" s="18">
        <f t="shared" ref="J11:K43" si="0">H11-F11</f>
        <v>177.65599999999995</v>
      </c>
      <c r="K11" s="19">
        <f t="shared" si="0"/>
        <v>53.949000000000069</v>
      </c>
      <c r="L11" s="75">
        <f>J11*G119</f>
        <v>1302.2184799999995</v>
      </c>
      <c r="M11" s="76">
        <f>K11*G120</f>
        <v>395.44617000000051</v>
      </c>
      <c r="N11" s="20">
        <f t="shared" ref="N11:N76" si="1">L11+M11</f>
        <v>1697.6646500000002</v>
      </c>
    </row>
    <row r="12" spans="1:14" ht="15.75" x14ac:dyDescent="0.25">
      <c r="A12" s="17">
        <v>2</v>
      </c>
      <c r="B12" s="21"/>
      <c r="C12" s="31"/>
      <c r="D12" s="97" t="s">
        <v>129</v>
      </c>
      <c r="E12" s="91" t="s">
        <v>23</v>
      </c>
      <c r="F12" s="46">
        <v>1015.7329999999999</v>
      </c>
      <c r="G12" s="78">
        <v>705.62300000000005</v>
      </c>
      <c r="H12" s="46">
        <v>1017.25</v>
      </c>
      <c r="I12" s="47">
        <v>706.39300000000003</v>
      </c>
      <c r="J12" s="22">
        <f t="shared" si="0"/>
        <v>1.5170000000000528</v>
      </c>
      <c r="K12" s="23">
        <f t="shared" si="0"/>
        <v>0.76999999999998181</v>
      </c>
      <c r="L12" s="24">
        <f>J12*G119</f>
        <v>11.119610000000387</v>
      </c>
      <c r="M12" s="25">
        <f>K12*G120</f>
        <v>5.6440999999998667</v>
      </c>
      <c r="N12" s="26">
        <f t="shared" si="1"/>
        <v>16.763710000000252</v>
      </c>
    </row>
    <row r="13" spans="1:14" ht="15.75" x14ac:dyDescent="0.25">
      <c r="A13" s="17">
        <v>3</v>
      </c>
      <c r="B13" s="27"/>
      <c r="C13" s="31"/>
      <c r="D13" s="97" t="s">
        <v>130</v>
      </c>
      <c r="E13" s="91" t="s">
        <v>24</v>
      </c>
      <c r="F13" s="46">
        <v>22021.005000000001</v>
      </c>
      <c r="G13" s="78">
        <v>8748.2199999999993</v>
      </c>
      <c r="H13" s="46">
        <v>22178.260999999999</v>
      </c>
      <c r="I13" s="47">
        <v>8829.8539999999994</v>
      </c>
      <c r="J13" s="22">
        <f t="shared" si="0"/>
        <v>157.25599999999758</v>
      </c>
      <c r="K13" s="23">
        <f t="shared" si="0"/>
        <v>81.634000000000015</v>
      </c>
      <c r="L13" s="24">
        <f>J13*G119</f>
        <v>1152.6864799999823</v>
      </c>
      <c r="M13" s="25">
        <f>K13*G120</f>
        <v>598.37722000000008</v>
      </c>
      <c r="N13" s="26">
        <f t="shared" si="1"/>
        <v>1751.0636999999824</v>
      </c>
    </row>
    <row r="14" spans="1:14" ht="15.75" x14ac:dyDescent="0.25">
      <c r="A14" s="17">
        <v>4</v>
      </c>
      <c r="B14" s="27"/>
      <c r="C14" s="31"/>
      <c r="D14" s="97" t="s">
        <v>131</v>
      </c>
      <c r="E14" s="91" t="s">
        <v>25</v>
      </c>
      <c r="F14" s="46">
        <v>28290.078000000001</v>
      </c>
      <c r="G14" s="78">
        <v>9158.0030000000006</v>
      </c>
      <c r="H14" s="46">
        <v>28575.143</v>
      </c>
      <c r="I14" s="47">
        <v>9229.32</v>
      </c>
      <c r="J14" s="22">
        <f t="shared" si="0"/>
        <v>285.06499999999869</v>
      </c>
      <c r="K14" s="23">
        <f t="shared" si="0"/>
        <v>71.316999999999098</v>
      </c>
      <c r="L14" s="24">
        <f>J14*G119</f>
        <v>2089.5264499999903</v>
      </c>
      <c r="M14" s="25">
        <f>K14*G120</f>
        <v>522.75360999999339</v>
      </c>
      <c r="N14" s="26">
        <f t="shared" si="1"/>
        <v>2612.2800599999837</v>
      </c>
    </row>
    <row r="15" spans="1:14" ht="15.75" x14ac:dyDescent="0.25">
      <c r="A15" s="17">
        <v>5</v>
      </c>
      <c r="B15" s="27"/>
      <c r="C15" s="31"/>
      <c r="D15" s="97" t="s">
        <v>132</v>
      </c>
      <c r="E15" s="91" t="s">
        <v>26</v>
      </c>
      <c r="F15" s="46">
        <v>22515.901999999998</v>
      </c>
      <c r="G15" s="78">
        <v>8882.33</v>
      </c>
      <c r="H15" s="46">
        <v>22745.579000000002</v>
      </c>
      <c r="I15" s="47">
        <v>8932.3950000000004</v>
      </c>
      <c r="J15" s="22">
        <f t="shared" si="0"/>
        <v>229.67700000000332</v>
      </c>
      <c r="K15" s="23">
        <f t="shared" si="0"/>
        <v>50.065000000000509</v>
      </c>
      <c r="L15" s="24">
        <f>J15*G119</f>
        <v>1683.5324100000244</v>
      </c>
      <c r="M15" s="25">
        <f>K15*G120</f>
        <v>366.97645000000375</v>
      </c>
      <c r="N15" s="26">
        <f t="shared" si="1"/>
        <v>2050.5088600000281</v>
      </c>
    </row>
    <row r="16" spans="1:14" ht="15.75" x14ac:dyDescent="0.25">
      <c r="A16" s="17">
        <v>6</v>
      </c>
      <c r="B16" s="27"/>
      <c r="C16" s="31"/>
      <c r="D16" s="97" t="s">
        <v>133</v>
      </c>
      <c r="E16" s="91" t="s">
        <v>27</v>
      </c>
      <c r="F16" s="46">
        <v>14719.64</v>
      </c>
      <c r="G16" s="78">
        <v>4772.3959999999997</v>
      </c>
      <c r="H16" s="46">
        <v>14852.207</v>
      </c>
      <c r="I16" s="47">
        <v>4816.5959999999995</v>
      </c>
      <c r="J16" s="22">
        <f t="shared" si="0"/>
        <v>132.56700000000092</v>
      </c>
      <c r="K16" s="23">
        <f t="shared" si="0"/>
        <v>44.199999999999818</v>
      </c>
      <c r="L16" s="24">
        <f>J16*G119</f>
        <v>971.71611000000678</v>
      </c>
      <c r="M16" s="25">
        <f>K16*G120</f>
        <v>323.98599999999868</v>
      </c>
      <c r="N16" s="26">
        <f t="shared" si="1"/>
        <v>1295.7021100000054</v>
      </c>
    </row>
    <row r="17" spans="1:14" ht="15.75" x14ac:dyDescent="0.25">
      <c r="A17" s="17">
        <v>7</v>
      </c>
      <c r="B17" s="27"/>
      <c r="C17" s="31"/>
      <c r="D17" s="97" t="s">
        <v>134</v>
      </c>
      <c r="E17" s="91" t="s">
        <v>28</v>
      </c>
      <c r="F17" s="46">
        <v>14719.335999999999</v>
      </c>
      <c r="G17" s="78">
        <v>4100.4790000000003</v>
      </c>
      <c r="H17" s="46">
        <v>14793.54</v>
      </c>
      <c r="I17" s="47">
        <v>4133.43</v>
      </c>
      <c r="J17" s="22">
        <f t="shared" si="0"/>
        <v>74.204000000001543</v>
      </c>
      <c r="K17" s="23">
        <f t="shared" si="0"/>
        <v>32.951000000000022</v>
      </c>
      <c r="L17" s="24">
        <f>J17*G119</f>
        <v>543.91532000001132</v>
      </c>
      <c r="M17" s="25">
        <f>K17*G120</f>
        <v>241.53083000000015</v>
      </c>
      <c r="N17" s="26">
        <f t="shared" si="1"/>
        <v>785.44615000001147</v>
      </c>
    </row>
    <row r="18" spans="1:14" ht="15.75" x14ac:dyDescent="0.25">
      <c r="A18" s="17">
        <v>8</v>
      </c>
      <c r="B18" s="27"/>
      <c r="C18" s="31"/>
      <c r="D18" s="97" t="s">
        <v>135</v>
      </c>
      <c r="E18" s="91" t="s">
        <v>29</v>
      </c>
      <c r="F18" s="46">
        <v>5559.9740000000002</v>
      </c>
      <c r="G18" s="78">
        <v>2155.9349999999999</v>
      </c>
      <c r="H18" s="46">
        <v>5732.7330000000002</v>
      </c>
      <c r="I18" s="47">
        <v>2218.4369999999999</v>
      </c>
      <c r="J18" s="22">
        <f t="shared" si="0"/>
        <v>172.75900000000001</v>
      </c>
      <c r="K18" s="23">
        <f t="shared" si="0"/>
        <v>62.501999999999953</v>
      </c>
      <c r="L18" s="24">
        <f>J18*G119</f>
        <v>1266.32347</v>
      </c>
      <c r="M18" s="25">
        <f>K18*G120</f>
        <v>458.13965999999965</v>
      </c>
      <c r="N18" s="26">
        <f t="shared" si="1"/>
        <v>1724.4631299999996</v>
      </c>
    </row>
    <row r="19" spans="1:14" ht="15.75" x14ac:dyDescent="0.25">
      <c r="A19" s="17">
        <v>9</v>
      </c>
      <c r="B19" s="27"/>
      <c r="C19" s="31"/>
      <c r="D19" s="97" t="s">
        <v>136</v>
      </c>
      <c r="E19" s="91" t="s">
        <v>30</v>
      </c>
      <c r="F19" s="46">
        <v>586.19000000000005</v>
      </c>
      <c r="G19" s="78">
        <v>305.84300000000002</v>
      </c>
      <c r="H19" s="46">
        <v>586.19000000000005</v>
      </c>
      <c r="I19" s="47">
        <v>305.84300000000002</v>
      </c>
      <c r="J19" s="22">
        <f t="shared" si="0"/>
        <v>0</v>
      </c>
      <c r="K19" s="23">
        <f t="shared" si="0"/>
        <v>0</v>
      </c>
      <c r="L19" s="24">
        <f>J19*G119</f>
        <v>0</v>
      </c>
      <c r="M19" s="25">
        <f>K19*G120</f>
        <v>0</v>
      </c>
      <c r="N19" s="26">
        <f t="shared" si="1"/>
        <v>0</v>
      </c>
    </row>
    <row r="20" spans="1:14" ht="15.75" x14ac:dyDescent="0.25">
      <c r="A20" s="17">
        <v>10</v>
      </c>
      <c r="B20" s="27"/>
      <c r="C20" s="31"/>
      <c r="D20" s="97" t="s">
        <v>137</v>
      </c>
      <c r="E20" s="91" t="s">
        <v>31</v>
      </c>
      <c r="F20" s="46">
        <v>9900.83</v>
      </c>
      <c r="G20" s="78">
        <v>3546.2510000000002</v>
      </c>
      <c r="H20" s="46">
        <v>10123.698</v>
      </c>
      <c r="I20" s="47">
        <v>3601.6570000000002</v>
      </c>
      <c r="J20" s="22">
        <f t="shared" si="0"/>
        <v>222.86800000000039</v>
      </c>
      <c r="K20" s="23">
        <f t="shared" si="0"/>
        <v>55.405999999999949</v>
      </c>
      <c r="L20" s="24">
        <f>J20*G119</f>
        <v>1633.6224400000028</v>
      </c>
      <c r="M20" s="25">
        <f>K20*G120</f>
        <v>406.12597999999963</v>
      </c>
      <c r="N20" s="26">
        <f t="shared" si="1"/>
        <v>2039.7484200000024</v>
      </c>
    </row>
    <row r="21" spans="1:14" ht="15.75" x14ac:dyDescent="0.25">
      <c r="A21" s="17">
        <v>11</v>
      </c>
      <c r="B21" s="27"/>
      <c r="C21" s="31"/>
      <c r="D21" s="97" t="s">
        <v>219</v>
      </c>
      <c r="E21" s="91" t="s">
        <v>32</v>
      </c>
      <c r="F21" s="46">
        <v>4829.0410000000002</v>
      </c>
      <c r="G21" s="78">
        <v>1261.2919999999999</v>
      </c>
      <c r="H21" s="46">
        <v>4890.7139999999999</v>
      </c>
      <c r="I21" s="47">
        <v>1277.992</v>
      </c>
      <c r="J21" s="22">
        <f t="shared" si="0"/>
        <v>61.672999999999774</v>
      </c>
      <c r="K21" s="23">
        <f t="shared" si="0"/>
        <v>16.700000000000045</v>
      </c>
      <c r="L21" s="24">
        <f>J21*G119</f>
        <v>452.06308999999834</v>
      </c>
      <c r="M21" s="25">
        <f>K21*G120</f>
        <v>122.41100000000033</v>
      </c>
      <c r="N21" s="26">
        <f t="shared" si="1"/>
        <v>574.47408999999868</v>
      </c>
    </row>
    <row r="22" spans="1:14" ht="15.75" x14ac:dyDescent="0.25">
      <c r="A22" s="17">
        <v>12</v>
      </c>
      <c r="B22" s="27"/>
      <c r="C22" s="31"/>
      <c r="D22" s="97" t="s">
        <v>138</v>
      </c>
      <c r="E22" s="91" t="s">
        <v>33</v>
      </c>
      <c r="F22" s="46">
        <v>12246.681</v>
      </c>
      <c r="G22" s="78">
        <v>7156.9120000000003</v>
      </c>
      <c r="H22" s="46">
        <v>12331.23</v>
      </c>
      <c r="I22" s="47">
        <v>7234.3720000000003</v>
      </c>
      <c r="J22" s="22">
        <f t="shared" si="0"/>
        <v>84.548999999999069</v>
      </c>
      <c r="K22" s="23">
        <f t="shared" si="0"/>
        <v>77.460000000000036</v>
      </c>
      <c r="L22" s="24">
        <f>J22*G119</f>
        <v>619.74416999999323</v>
      </c>
      <c r="M22" s="25">
        <f>K22*G120</f>
        <v>567.78180000000032</v>
      </c>
      <c r="N22" s="26">
        <f t="shared" si="1"/>
        <v>1187.5259699999935</v>
      </c>
    </row>
    <row r="23" spans="1:14" ht="15.75" x14ac:dyDescent="0.25">
      <c r="A23" s="17">
        <v>13</v>
      </c>
      <c r="B23" s="27"/>
      <c r="C23" s="31"/>
      <c r="D23" s="97" t="s">
        <v>220</v>
      </c>
      <c r="E23" s="91" t="s">
        <v>34</v>
      </c>
      <c r="F23" s="46">
        <v>531.12</v>
      </c>
      <c r="G23" s="78">
        <v>343.76499999999999</v>
      </c>
      <c r="H23" s="46">
        <v>595.34799999999996</v>
      </c>
      <c r="I23" s="47">
        <v>356.68099999999998</v>
      </c>
      <c r="J23" s="22">
        <f t="shared" si="0"/>
        <v>64.227999999999952</v>
      </c>
      <c r="K23" s="23">
        <f t="shared" si="0"/>
        <v>12.915999999999997</v>
      </c>
      <c r="L23" s="24">
        <f>J23*G119</f>
        <v>470.79123999999968</v>
      </c>
      <c r="M23" s="25">
        <f>K23*G120</f>
        <v>94.674279999999982</v>
      </c>
      <c r="N23" s="26">
        <f t="shared" si="1"/>
        <v>565.46551999999963</v>
      </c>
    </row>
    <row r="24" spans="1:14" ht="15.75" x14ac:dyDescent="0.25">
      <c r="A24" s="17">
        <v>14</v>
      </c>
      <c r="B24" s="27"/>
      <c r="C24" s="31"/>
      <c r="D24" s="97" t="s">
        <v>139</v>
      </c>
      <c r="E24" s="91" t="s">
        <v>35</v>
      </c>
      <c r="F24" s="46">
        <v>10339.191000000001</v>
      </c>
      <c r="G24" s="78">
        <v>2505.5500000000002</v>
      </c>
      <c r="H24" s="46">
        <v>10466.081</v>
      </c>
      <c r="I24" s="47">
        <v>2547.308</v>
      </c>
      <c r="J24" s="22">
        <f t="shared" si="0"/>
        <v>126.88999999999942</v>
      </c>
      <c r="K24" s="23">
        <f t="shared" si="0"/>
        <v>41.757999999999811</v>
      </c>
      <c r="L24" s="24">
        <f>J24*G119</f>
        <v>930.1036999999958</v>
      </c>
      <c r="M24" s="25">
        <f>K24*G120</f>
        <v>306.08613999999864</v>
      </c>
      <c r="N24" s="26">
        <f t="shared" si="1"/>
        <v>1236.1898399999945</v>
      </c>
    </row>
    <row r="25" spans="1:14" ht="15.75" x14ac:dyDescent="0.25">
      <c r="A25" s="17">
        <v>15</v>
      </c>
      <c r="B25" s="27"/>
      <c r="C25" s="31"/>
      <c r="D25" s="97" t="s">
        <v>140</v>
      </c>
      <c r="E25" s="91" t="s">
        <v>36</v>
      </c>
      <c r="F25" s="46">
        <v>17936.919000000002</v>
      </c>
      <c r="G25" s="78">
        <v>4220.5540000000001</v>
      </c>
      <c r="H25" s="46">
        <v>18139.816999999999</v>
      </c>
      <c r="I25" s="47">
        <v>4263.8249999999998</v>
      </c>
      <c r="J25" s="22">
        <f t="shared" si="0"/>
        <v>202.89799999999741</v>
      </c>
      <c r="K25" s="23">
        <f t="shared" si="0"/>
        <v>43.270999999999731</v>
      </c>
      <c r="L25" s="24">
        <f>J25*G119</f>
        <v>1487.2423399999811</v>
      </c>
      <c r="M25" s="25">
        <f>K25*G120</f>
        <v>317.17642999999805</v>
      </c>
      <c r="N25" s="26">
        <f t="shared" si="1"/>
        <v>1804.4187699999793</v>
      </c>
    </row>
    <row r="26" spans="1:14" ht="15.75" x14ac:dyDescent="0.25">
      <c r="A26" s="17">
        <v>16</v>
      </c>
      <c r="B26" s="27"/>
      <c r="C26" s="31"/>
      <c r="D26" s="97" t="s">
        <v>141</v>
      </c>
      <c r="E26" s="91" t="s">
        <v>37</v>
      </c>
      <c r="F26" s="46">
        <v>7174.8609999999999</v>
      </c>
      <c r="G26" s="78">
        <v>2182.3820000000001</v>
      </c>
      <c r="H26" s="46">
        <v>7334.7730000000001</v>
      </c>
      <c r="I26" s="47">
        <v>2226.6880000000001</v>
      </c>
      <c r="J26" s="22">
        <f t="shared" si="0"/>
        <v>159.91200000000026</v>
      </c>
      <c r="K26" s="23">
        <f t="shared" si="0"/>
        <v>44.30600000000004</v>
      </c>
      <c r="L26" s="24">
        <f>J26*G119</f>
        <v>1172.1549600000019</v>
      </c>
      <c r="M26" s="25">
        <f>K26*G120</f>
        <v>324.76298000000031</v>
      </c>
      <c r="N26" s="26">
        <f t="shared" si="1"/>
        <v>1496.9179400000021</v>
      </c>
    </row>
    <row r="27" spans="1:14" ht="15.75" x14ac:dyDescent="0.25">
      <c r="A27" s="17">
        <v>17</v>
      </c>
      <c r="B27" s="27"/>
      <c r="C27" s="31"/>
      <c r="D27" s="97" t="s">
        <v>142</v>
      </c>
      <c r="E27" s="91" t="s">
        <v>38</v>
      </c>
      <c r="F27" s="46">
        <v>76062.035999999993</v>
      </c>
      <c r="G27" s="78">
        <v>22130.554</v>
      </c>
      <c r="H27" s="46">
        <v>76567.349000000002</v>
      </c>
      <c r="I27" s="47">
        <v>22249.019</v>
      </c>
      <c r="J27" s="22">
        <f t="shared" si="0"/>
        <v>505.3130000000092</v>
      </c>
      <c r="K27" s="23">
        <f t="shared" si="0"/>
        <v>118.46500000000015</v>
      </c>
      <c r="L27" s="24">
        <f>J27*G119</f>
        <v>3703.9442900000677</v>
      </c>
      <c r="M27" s="25">
        <f>K27*G120</f>
        <v>868.34845000000109</v>
      </c>
      <c r="N27" s="26">
        <f t="shared" si="1"/>
        <v>4572.292740000069</v>
      </c>
    </row>
    <row r="28" spans="1:14" ht="15.75" x14ac:dyDescent="0.25">
      <c r="A28" s="17">
        <v>18</v>
      </c>
      <c r="B28" s="27"/>
      <c r="C28" s="31"/>
      <c r="D28" s="97" t="s">
        <v>143</v>
      </c>
      <c r="E28" s="91" t="s">
        <v>39</v>
      </c>
      <c r="F28" s="46">
        <v>21676.78</v>
      </c>
      <c r="G28" s="78">
        <v>6710.21</v>
      </c>
      <c r="H28" s="46">
        <v>21852.312999999998</v>
      </c>
      <c r="I28" s="47">
        <v>6743.4340000000002</v>
      </c>
      <c r="J28" s="22">
        <f t="shared" si="0"/>
        <v>175.53299999999945</v>
      </c>
      <c r="K28" s="23">
        <f t="shared" si="0"/>
        <v>33.22400000000016</v>
      </c>
      <c r="L28" s="24">
        <f>J28*G119</f>
        <v>1286.6568899999959</v>
      </c>
      <c r="M28" s="25">
        <f>K28*G120</f>
        <v>243.53192000000118</v>
      </c>
      <c r="N28" s="26">
        <f t="shared" si="1"/>
        <v>1530.1888099999971</v>
      </c>
    </row>
    <row r="29" spans="1:14" ht="15.75" x14ac:dyDescent="0.25">
      <c r="A29" s="17">
        <v>19</v>
      </c>
      <c r="B29" s="27"/>
      <c r="C29" s="31"/>
      <c r="D29" s="97" t="s">
        <v>144</v>
      </c>
      <c r="E29" s="91" t="s">
        <v>40</v>
      </c>
      <c r="F29" s="46">
        <v>407.029</v>
      </c>
      <c r="G29" s="78">
        <v>82.728999999999999</v>
      </c>
      <c r="H29" s="46">
        <v>412.56900000000002</v>
      </c>
      <c r="I29" s="47">
        <v>83.537000000000006</v>
      </c>
      <c r="J29" s="22">
        <f t="shared" si="0"/>
        <v>5.5400000000000205</v>
      </c>
      <c r="K29" s="23">
        <f t="shared" si="0"/>
        <v>0.80800000000000693</v>
      </c>
      <c r="L29" s="24">
        <f>J29*G119</f>
        <v>40.608200000000153</v>
      </c>
      <c r="M29" s="25">
        <f>K29*G120</f>
        <v>5.922640000000051</v>
      </c>
      <c r="N29" s="26">
        <f t="shared" si="1"/>
        <v>46.530840000000204</v>
      </c>
    </row>
    <row r="30" spans="1:14" ht="15.75" x14ac:dyDescent="0.25">
      <c r="A30" s="17">
        <v>20</v>
      </c>
      <c r="B30" s="27"/>
      <c r="C30" s="31"/>
      <c r="D30" s="97" t="s">
        <v>145</v>
      </c>
      <c r="E30" s="91" t="s">
        <v>41</v>
      </c>
      <c r="F30" s="46">
        <v>7054.0959999999995</v>
      </c>
      <c r="G30" s="78">
        <v>2386.7950000000001</v>
      </c>
      <c r="H30" s="46">
        <v>7100.567</v>
      </c>
      <c r="I30" s="47">
        <v>2398.8310000000001</v>
      </c>
      <c r="J30" s="22">
        <f t="shared" si="0"/>
        <v>46.471000000000458</v>
      </c>
      <c r="K30" s="23">
        <f t="shared" si="0"/>
        <v>12.036000000000058</v>
      </c>
      <c r="L30" s="24">
        <f>J30*G119</f>
        <v>340.63243000000335</v>
      </c>
      <c r="M30" s="25">
        <f>K30*G120</f>
        <v>88.223880000000435</v>
      </c>
      <c r="N30" s="26">
        <f t="shared" si="1"/>
        <v>428.85631000000376</v>
      </c>
    </row>
    <row r="31" spans="1:14" ht="15.75" x14ac:dyDescent="0.25">
      <c r="A31" s="17">
        <v>21</v>
      </c>
      <c r="B31" s="27"/>
      <c r="C31" s="31"/>
      <c r="D31" s="97" t="s">
        <v>146</v>
      </c>
      <c r="E31" s="91" t="s">
        <v>42</v>
      </c>
      <c r="F31" s="46">
        <v>2589.1970000000001</v>
      </c>
      <c r="G31" s="78">
        <v>569.77599999999995</v>
      </c>
      <c r="H31" s="46">
        <v>2679.2869999999998</v>
      </c>
      <c r="I31" s="47">
        <v>579.03099999999995</v>
      </c>
      <c r="J31" s="22">
        <f t="shared" si="0"/>
        <v>90.089999999999691</v>
      </c>
      <c r="K31" s="23">
        <f t="shared" si="0"/>
        <v>9.2549999999999955</v>
      </c>
      <c r="L31" s="24">
        <f>J31*G119</f>
        <v>660.3596999999977</v>
      </c>
      <c r="M31" s="25">
        <f>K31*G120</f>
        <v>67.839149999999961</v>
      </c>
      <c r="N31" s="26">
        <f t="shared" si="1"/>
        <v>728.19884999999772</v>
      </c>
    </row>
    <row r="32" spans="1:14" ht="15.75" x14ac:dyDescent="0.25">
      <c r="A32" s="17">
        <v>22</v>
      </c>
      <c r="B32" s="27"/>
      <c r="C32" s="31"/>
      <c r="D32" s="97" t="s">
        <v>147</v>
      </c>
      <c r="E32" s="91" t="s">
        <v>43</v>
      </c>
      <c r="F32" s="46">
        <v>2118.7930000000001</v>
      </c>
      <c r="G32" s="78">
        <v>624.51400000000001</v>
      </c>
      <c r="H32" s="46">
        <v>2119.8330000000001</v>
      </c>
      <c r="I32" s="47">
        <v>624.51400000000001</v>
      </c>
      <c r="J32" s="22">
        <f t="shared" si="0"/>
        <v>1.0399999999999636</v>
      </c>
      <c r="K32" s="23">
        <f t="shared" si="0"/>
        <v>0</v>
      </c>
      <c r="L32" s="24">
        <f>J32*G119</f>
        <v>7.6231999999997333</v>
      </c>
      <c r="M32" s="25">
        <f>K32*G120</f>
        <v>0</v>
      </c>
      <c r="N32" s="26">
        <f t="shared" si="1"/>
        <v>7.6231999999997333</v>
      </c>
    </row>
    <row r="33" spans="1:14" ht="15.75" x14ac:dyDescent="0.25">
      <c r="A33" s="17">
        <v>23</v>
      </c>
      <c r="B33" s="27"/>
      <c r="C33" s="31"/>
      <c r="D33" s="97" t="s">
        <v>148</v>
      </c>
      <c r="E33" s="91" t="s">
        <v>44</v>
      </c>
      <c r="F33" s="46">
        <v>23424.754000000001</v>
      </c>
      <c r="G33" s="78">
        <v>14885.797</v>
      </c>
      <c r="H33" s="46">
        <v>23464.59</v>
      </c>
      <c r="I33" s="47">
        <v>14912.125</v>
      </c>
      <c r="J33" s="22">
        <f t="shared" si="0"/>
        <v>39.835999999999331</v>
      </c>
      <c r="K33" s="23">
        <f t="shared" si="0"/>
        <v>26.32799999999952</v>
      </c>
      <c r="L33" s="24">
        <f>J33*G119</f>
        <v>291.99787999999512</v>
      </c>
      <c r="M33" s="25">
        <f>K33*G120</f>
        <v>192.98423999999648</v>
      </c>
      <c r="N33" s="26">
        <f t="shared" si="1"/>
        <v>484.9821199999916</v>
      </c>
    </row>
    <row r="34" spans="1:14" ht="15.75" x14ac:dyDescent="0.25">
      <c r="A34" s="17">
        <v>24</v>
      </c>
      <c r="B34" s="27"/>
      <c r="C34" s="31"/>
      <c r="D34" s="97" t="s">
        <v>149</v>
      </c>
      <c r="E34" s="91" t="s">
        <v>45</v>
      </c>
      <c r="F34" s="46">
        <v>611.14499999999998</v>
      </c>
      <c r="G34" s="78">
        <v>131.83799999999999</v>
      </c>
      <c r="H34" s="46">
        <v>616.93600000000004</v>
      </c>
      <c r="I34" s="47">
        <v>132.89599999999999</v>
      </c>
      <c r="J34" s="22">
        <f t="shared" si="0"/>
        <v>5.7910000000000537</v>
      </c>
      <c r="K34" s="23">
        <f t="shared" si="0"/>
        <v>1.0579999999999927</v>
      </c>
      <c r="L34" s="24">
        <f>J34*G119</f>
        <v>42.448030000000394</v>
      </c>
      <c r="M34" s="25">
        <f>K34*G120</f>
        <v>7.7551399999999466</v>
      </c>
      <c r="N34" s="26">
        <f t="shared" si="1"/>
        <v>50.203170000000341</v>
      </c>
    </row>
    <row r="35" spans="1:14" ht="15.75" x14ac:dyDescent="0.25">
      <c r="A35" s="17">
        <v>25</v>
      </c>
      <c r="B35" s="27"/>
      <c r="C35" s="31"/>
      <c r="D35" s="97" t="s">
        <v>150</v>
      </c>
      <c r="E35" s="91" t="s">
        <v>46</v>
      </c>
      <c r="F35" s="46">
        <v>0</v>
      </c>
      <c r="G35" s="78">
        <v>0</v>
      </c>
      <c r="H35" s="46">
        <v>0</v>
      </c>
      <c r="I35" s="47">
        <v>0</v>
      </c>
      <c r="J35" s="22">
        <f t="shared" si="0"/>
        <v>0</v>
      </c>
      <c r="K35" s="23">
        <f t="shared" si="0"/>
        <v>0</v>
      </c>
      <c r="L35" s="24">
        <f>J35*G119</f>
        <v>0</v>
      </c>
      <c r="M35" s="25">
        <f>K35*G120</f>
        <v>0</v>
      </c>
      <c r="N35" s="26">
        <f t="shared" si="1"/>
        <v>0</v>
      </c>
    </row>
    <row r="36" spans="1:14" ht="15.75" x14ac:dyDescent="0.25">
      <c r="A36" s="17">
        <v>26</v>
      </c>
      <c r="B36" s="27"/>
      <c r="C36" s="31"/>
      <c r="D36" s="97" t="s">
        <v>151</v>
      </c>
      <c r="E36" s="91" t="s">
        <v>126</v>
      </c>
      <c r="F36" s="46">
        <v>424.13900000000001</v>
      </c>
      <c r="G36" s="78">
        <v>97.475999999999999</v>
      </c>
      <c r="H36" s="46">
        <v>424.13900000000001</v>
      </c>
      <c r="I36" s="47">
        <v>97.475999999999999</v>
      </c>
      <c r="J36" s="22">
        <f t="shared" si="0"/>
        <v>0</v>
      </c>
      <c r="K36" s="23">
        <f t="shared" si="0"/>
        <v>0</v>
      </c>
      <c r="L36" s="24">
        <f>J36*G119</f>
        <v>0</v>
      </c>
      <c r="M36" s="25">
        <f>K36*G120</f>
        <v>0</v>
      </c>
      <c r="N36" s="26">
        <f t="shared" si="1"/>
        <v>0</v>
      </c>
    </row>
    <row r="37" spans="1:14" ht="15.75" x14ac:dyDescent="0.25">
      <c r="A37" s="17">
        <v>27</v>
      </c>
      <c r="B37" s="27"/>
      <c r="C37" s="31"/>
      <c r="D37" s="97" t="s">
        <v>152</v>
      </c>
      <c r="E37" s="91" t="s">
        <v>47</v>
      </c>
      <c r="F37" s="46">
        <v>2.1739999999999999</v>
      </c>
      <c r="G37" s="78">
        <v>1.345</v>
      </c>
      <c r="H37" s="46">
        <v>2.1739999999999999</v>
      </c>
      <c r="I37" s="47">
        <v>1.345</v>
      </c>
      <c r="J37" s="22">
        <f t="shared" si="0"/>
        <v>0</v>
      </c>
      <c r="K37" s="23">
        <f t="shared" si="0"/>
        <v>0</v>
      </c>
      <c r="L37" s="24">
        <f>J37*G119</f>
        <v>0</v>
      </c>
      <c r="M37" s="25">
        <f>K37*G120</f>
        <v>0</v>
      </c>
      <c r="N37" s="26">
        <f t="shared" si="1"/>
        <v>0</v>
      </c>
    </row>
    <row r="38" spans="1:14" ht="15.75" x14ac:dyDescent="0.25">
      <c r="A38" s="17">
        <v>28</v>
      </c>
      <c r="B38" s="27"/>
      <c r="C38" s="31"/>
      <c r="D38" s="97" t="s">
        <v>153</v>
      </c>
      <c r="E38" s="91" t="s">
        <v>48</v>
      </c>
      <c r="F38" s="46">
        <v>2526.0410000000002</v>
      </c>
      <c r="G38" s="78">
        <v>660.69500000000005</v>
      </c>
      <c r="H38" s="46">
        <v>2526.0410000000002</v>
      </c>
      <c r="I38" s="47">
        <v>660.69500000000005</v>
      </c>
      <c r="J38" s="22">
        <f t="shared" si="0"/>
        <v>0</v>
      </c>
      <c r="K38" s="23">
        <f t="shared" si="0"/>
        <v>0</v>
      </c>
      <c r="L38" s="24">
        <f>J38*G119</f>
        <v>0</v>
      </c>
      <c r="M38" s="25">
        <f>K38*G120</f>
        <v>0</v>
      </c>
      <c r="N38" s="26">
        <f t="shared" si="1"/>
        <v>0</v>
      </c>
    </row>
    <row r="39" spans="1:14" ht="15.75" x14ac:dyDescent="0.25">
      <c r="A39" s="17">
        <v>29</v>
      </c>
      <c r="B39" s="27"/>
      <c r="C39" s="31"/>
      <c r="D39" s="97" t="s">
        <v>154</v>
      </c>
      <c r="E39" s="91" t="s">
        <v>49</v>
      </c>
      <c r="F39" s="46">
        <v>733.76300000000003</v>
      </c>
      <c r="G39" s="78">
        <v>270.52</v>
      </c>
      <c r="H39" s="46">
        <v>735.81600000000003</v>
      </c>
      <c r="I39" s="47">
        <v>271.16399999999999</v>
      </c>
      <c r="J39" s="22">
        <f t="shared" si="0"/>
        <v>2.0529999999999973</v>
      </c>
      <c r="K39" s="23">
        <f t="shared" si="0"/>
        <v>0.64400000000000546</v>
      </c>
      <c r="L39" s="24">
        <f>J39*G119</f>
        <v>15.04848999999998</v>
      </c>
      <c r="M39" s="25">
        <f>K39*G120</f>
        <v>4.7205200000000405</v>
      </c>
      <c r="N39" s="26">
        <f t="shared" si="1"/>
        <v>19.769010000000019</v>
      </c>
    </row>
    <row r="40" spans="1:14" ht="15.75" x14ac:dyDescent="0.25">
      <c r="A40" s="17">
        <v>30</v>
      </c>
      <c r="B40" s="27"/>
      <c r="C40" s="31"/>
      <c r="D40" s="97" t="s">
        <v>155</v>
      </c>
      <c r="E40" s="91" t="s">
        <v>50</v>
      </c>
      <c r="F40" s="46">
        <v>14447.878000000001</v>
      </c>
      <c r="G40" s="78">
        <v>6186.3159999999998</v>
      </c>
      <c r="H40" s="46">
        <v>14490.63</v>
      </c>
      <c r="I40" s="47">
        <v>6199.82</v>
      </c>
      <c r="J40" s="22">
        <f t="shared" si="0"/>
        <v>42.751999999998588</v>
      </c>
      <c r="K40" s="23">
        <f t="shared" si="0"/>
        <v>13.503999999999905</v>
      </c>
      <c r="L40" s="24">
        <f>J40*G119</f>
        <v>313.37215999998966</v>
      </c>
      <c r="M40" s="25">
        <f>K40*G120</f>
        <v>98.984319999999315</v>
      </c>
      <c r="N40" s="26">
        <f t="shared" si="1"/>
        <v>412.35647999998901</v>
      </c>
    </row>
    <row r="41" spans="1:14" ht="15.75" x14ac:dyDescent="0.25">
      <c r="A41" s="17">
        <v>31</v>
      </c>
      <c r="B41" s="27"/>
      <c r="C41" s="31"/>
      <c r="D41" s="97" t="s">
        <v>156</v>
      </c>
      <c r="E41" s="91" t="s">
        <v>51</v>
      </c>
      <c r="F41" s="46">
        <v>876.33199999999999</v>
      </c>
      <c r="G41" s="78">
        <v>172.02</v>
      </c>
      <c r="H41" s="46">
        <v>880.13300000000004</v>
      </c>
      <c r="I41" s="47">
        <v>172.02</v>
      </c>
      <c r="J41" s="22">
        <f t="shared" si="0"/>
        <v>3.8010000000000446</v>
      </c>
      <c r="K41" s="23">
        <f t="shared" si="0"/>
        <v>0</v>
      </c>
      <c r="L41" s="24">
        <f>J41*G119</f>
        <v>27.861330000000326</v>
      </c>
      <c r="M41" s="25">
        <f>K41*G120</f>
        <v>0</v>
      </c>
      <c r="N41" s="26">
        <f t="shared" si="1"/>
        <v>27.861330000000326</v>
      </c>
    </row>
    <row r="42" spans="1:14" ht="15.75" x14ac:dyDescent="0.25">
      <c r="A42" s="17">
        <v>32</v>
      </c>
      <c r="B42" s="27"/>
      <c r="C42" s="31"/>
      <c r="D42" s="97" t="s">
        <v>157</v>
      </c>
      <c r="E42" s="91" t="s">
        <v>52</v>
      </c>
      <c r="F42" s="46">
        <v>2517.712</v>
      </c>
      <c r="G42" s="78">
        <v>1703.3050000000001</v>
      </c>
      <c r="H42" s="46">
        <v>2529.797</v>
      </c>
      <c r="I42" s="47">
        <v>1713.086</v>
      </c>
      <c r="J42" s="22">
        <f t="shared" si="0"/>
        <v>12.085000000000036</v>
      </c>
      <c r="K42" s="23">
        <f t="shared" si="0"/>
        <v>9.7809999999999491</v>
      </c>
      <c r="L42" s="24">
        <f>J42*G119</f>
        <v>88.58305000000027</v>
      </c>
      <c r="M42" s="25">
        <f>K42*G120</f>
        <v>71.694729999999623</v>
      </c>
      <c r="N42" s="26">
        <f t="shared" si="1"/>
        <v>160.27777999999989</v>
      </c>
    </row>
    <row r="43" spans="1:14" ht="15.75" x14ac:dyDescent="0.25">
      <c r="A43" s="17">
        <v>33</v>
      </c>
      <c r="B43" s="27"/>
      <c r="C43" s="31"/>
      <c r="D43" s="97" t="s">
        <v>158</v>
      </c>
      <c r="E43" s="91" t="s">
        <v>53</v>
      </c>
      <c r="F43" s="46">
        <v>32121.613000000001</v>
      </c>
      <c r="G43" s="78">
        <v>16213.429</v>
      </c>
      <c r="H43" s="46">
        <v>32352.892</v>
      </c>
      <c r="I43" s="47">
        <v>16331.001</v>
      </c>
      <c r="J43" s="22">
        <f t="shared" si="0"/>
        <v>231.27899999999863</v>
      </c>
      <c r="K43" s="23">
        <f t="shared" si="0"/>
        <v>117.57200000000012</v>
      </c>
      <c r="L43" s="24">
        <f>J43*G119</f>
        <v>1695.2750699999899</v>
      </c>
      <c r="M43" s="25">
        <f>K43*G120</f>
        <v>861.80276000000083</v>
      </c>
      <c r="N43" s="26">
        <f t="shared" si="1"/>
        <v>2557.0778299999906</v>
      </c>
    </row>
    <row r="44" spans="1:14" ht="15.75" x14ac:dyDescent="0.25">
      <c r="A44" s="17">
        <v>34</v>
      </c>
      <c r="B44" s="27"/>
      <c r="C44" s="31"/>
      <c r="D44" s="97" t="s">
        <v>159</v>
      </c>
      <c r="E44" s="91" t="s">
        <v>54</v>
      </c>
      <c r="F44" s="46">
        <v>58121.222999999998</v>
      </c>
      <c r="G44" s="78">
        <v>22201.206999999999</v>
      </c>
      <c r="H44" s="46">
        <v>58427.078999999998</v>
      </c>
      <c r="I44" s="47">
        <v>22308.719000000001</v>
      </c>
      <c r="J44" s="22">
        <f t="shared" ref="J44:K76" si="2">H44-F44</f>
        <v>305.85599999999977</v>
      </c>
      <c r="K44" s="23">
        <f t="shared" si="2"/>
        <v>107.51200000000244</v>
      </c>
      <c r="L44" s="24">
        <f>J44*G119</f>
        <v>2241.9244799999983</v>
      </c>
      <c r="M44" s="25">
        <f>K44*G120</f>
        <v>788.06296000001794</v>
      </c>
      <c r="N44" s="26">
        <f t="shared" si="1"/>
        <v>3029.9874400000162</v>
      </c>
    </row>
    <row r="45" spans="1:14" ht="15.75" x14ac:dyDescent="0.25">
      <c r="A45" s="17">
        <v>35</v>
      </c>
      <c r="B45" s="27"/>
      <c r="C45" s="31"/>
      <c r="D45" s="97" t="s">
        <v>160</v>
      </c>
      <c r="E45" s="91" t="s">
        <v>55</v>
      </c>
      <c r="F45" s="46">
        <v>12029.356</v>
      </c>
      <c r="G45" s="78">
        <v>3319.48</v>
      </c>
      <c r="H45" s="46">
        <v>12183.858</v>
      </c>
      <c r="I45" s="47">
        <v>3380.4810000000002</v>
      </c>
      <c r="J45" s="22">
        <f t="shared" si="2"/>
        <v>154.50200000000041</v>
      </c>
      <c r="K45" s="23">
        <f t="shared" si="2"/>
        <v>61.001000000000204</v>
      </c>
      <c r="L45" s="24">
        <f>J45*G119</f>
        <v>1132.4996600000029</v>
      </c>
      <c r="M45" s="25">
        <f>K45*G120</f>
        <v>447.1373300000015</v>
      </c>
      <c r="N45" s="26">
        <f t="shared" si="1"/>
        <v>1579.6369900000045</v>
      </c>
    </row>
    <row r="46" spans="1:14" ht="15.75" x14ac:dyDescent="0.25">
      <c r="A46" s="17">
        <v>36</v>
      </c>
      <c r="B46" s="27"/>
      <c r="C46" s="31"/>
      <c r="D46" s="97" t="s">
        <v>161</v>
      </c>
      <c r="E46" s="91" t="s">
        <v>56</v>
      </c>
      <c r="F46" s="46">
        <v>5442.5690000000004</v>
      </c>
      <c r="G46" s="78">
        <v>1663.348</v>
      </c>
      <c r="H46" s="46">
        <v>5514.835</v>
      </c>
      <c r="I46" s="47">
        <v>1700.7190000000001</v>
      </c>
      <c r="J46" s="22">
        <f t="shared" si="2"/>
        <v>72.265999999999622</v>
      </c>
      <c r="K46" s="23">
        <f t="shared" si="2"/>
        <v>37.371000000000095</v>
      </c>
      <c r="L46" s="24">
        <f>J46*G119</f>
        <v>529.70977999999718</v>
      </c>
      <c r="M46" s="25">
        <f>K46*G120</f>
        <v>273.92943000000071</v>
      </c>
      <c r="N46" s="26">
        <f t="shared" si="1"/>
        <v>803.63920999999789</v>
      </c>
    </row>
    <row r="47" spans="1:14" ht="15.75" x14ac:dyDescent="0.25">
      <c r="A47" s="17">
        <v>37</v>
      </c>
      <c r="B47" s="27"/>
      <c r="C47" s="31"/>
      <c r="D47" s="97" t="s">
        <v>162</v>
      </c>
      <c r="E47" s="91" t="s">
        <v>57</v>
      </c>
      <c r="F47" s="46">
        <v>5122.4889999999996</v>
      </c>
      <c r="G47" s="78">
        <v>539.07100000000003</v>
      </c>
      <c r="H47" s="46">
        <v>5147.7479999999996</v>
      </c>
      <c r="I47" s="47">
        <v>541.56799999999998</v>
      </c>
      <c r="J47" s="22">
        <f t="shared" si="2"/>
        <v>25.259000000000015</v>
      </c>
      <c r="K47" s="23">
        <f t="shared" si="2"/>
        <v>2.4969999999999573</v>
      </c>
      <c r="L47" s="24">
        <f>J47*G119</f>
        <v>185.14847000000012</v>
      </c>
      <c r="M47" s="25">
        <f>K47*G120</f>
        <v>18.303009999999688</v>
      </c>
      <c r="N47" s="26">
        <f t="shared" si="1"/>
        <v>203.4514799999998</v>
      </c>
    </row>
    <row r="48" spans="1:14" ht="15.75" x14ac:dyDescent="0.25">
      <c r="A48" s="17">
        <v>38</v>
      </c>
      <c r="B48" s="27"/>
      <c r="C48" s="31"/>
      <c r="D48" s="97" t="s">
        <v>221</v>
      </c>
      <c r="E48" s="91" t="s">
        <v>58</v>
      </c>
      <c r="F48" s="46">
        <v>1497.5830000000001</v>
      </c>
      <c r="G48" s="78">
        <v>414.92099999999999</v>
      </c>
      <c r="H48" s="46">
        <v>1517.713</v>
      </c>
      <c r="I48" s="47">
        <v>422.22199999999998</v>
      </c>
      <c r="J48" s="22">
        <f t="shared" si="2"/>
        <v>20.129999999999882</v>
      </c>
      <c r="K48" s="23">
        <f t="shared" si="2"/>
        <v>7.3009999999999877</v>
      </c>
      <c r="L48" s="24">
        <f>J48*G119</f>
        <v>147.55289999999914</v>
      </c>
      <c r="M48" s="25">
        <f>K48*G120</f>
        <v>53.516329999999911</v>
      </c>
      <c r="N48" s="26">
        <f t="shared" si="1"/>
        <v>201.06922999999904</v>
      </c>
    </row>
    <row r="49" spans="1:14" ht="15.75" x14ac:dyDescent="0.25">
      <c r="A49" s="17">
        <v>39</v>
      </c>
      <c r="B49" s="28"/>
      <c r="C49" s="31"/>
      <c r="D49" s="97" t="s">
        <v>163</v>
      </c>
      <c r="E49" s="91" t="s">
        <v>59</v>
      </c>
      <c r="F49" s="46">
        <v>652.43899999999996</v>
      </c>
      <c r="G49" s="78">
        <v>156.31200000000001</v>
      </c>
      <c r="H49" s="46">
        <v>652.43899999999996</v>
      </c>
      <c r="I49" s="47">
        <v>156.31200000000001</v>
      </c>
      <c r="J49" s="22">
        <f t="shared" si="2"/>
        <v>0</v>
      </c>
      <c r="K49" s="23">
        <f t="shared" si="2"/>
        <v>0</v>
      </c>
      <c r="L49" s="24">
        <f>J49*G119</f>
        <v>0</v>
      </c>
      <c r="M49" s="25">
        <f>K49*G120</f>
        <v>0</v>
      </c>
      <c r="N49" s="26">
        <f t="shared" si="1"/>
        <v>0</v>
      </c>
    </row>
    <row r="50" spans="1:14" ht="15.75" x14ac:dyDescent="0.25">
      <c r="A50" s="17">
        <v>40</v>
      </c>
      <c r="B50" s="27"/>
      <c r="C50" s="31"/>
      <c r="D50" s="97" t="s">
        <v>164</v>
      </c>
      <c r="E50" s="91" t="s">
        <v>60</v>
      </c>
      <c r="F50" s="46">
        <v>12996.6</v>
      </c>
      <c r="G50" s="78">
        <v>0</v>
      </c>
      <c r="H50" s="46">
        <v>13138.9</v>
      </c>
      <c r="I50" s="47">
        <v>0</v>
      </c>
      <c r="J50" s="22">
        <f t="shared" si="2"/>
        <v>142.29999999999927</v>
      </c>
      <c r="K50" s="23">
        <f t="shared" si="2"/>
        <v>0</v>
      </c>
      <c r="L50" s="24">
        <f>J50*G119</f>
        <v>1043.0589999999947</v>
      </c>
      <c r="M50" s="25">
        <f>K50*G120</f>
        <v>0</v>
      </c>
      <c r="N50" s="26">
        <f t="shared" si="1"/>
        <v>1043.0589999999947</v>
      </c>
    </row>
    <row r="51" spans="1:14" ht="15.75" x14ac:dyDescent="0.25">
      <c r="A51" s="17">
        <v>41</v>
      </c>
      <c r="B51" s="27"/>
      <c r="C51" s="31"/>
      <c r="D51" s="97" t="s">
        <v>165</v>
      </c>
      <c r="E51" s="91" t="s">
        <v>61</v>
      </c>
      <c r="F51" s="46">
        <v>10687.210999999999</v>
      </c>
      <c r="G51" s="78">
        <v>2561.9560000000001</v>
      </c>
      <c r="H51" s="46">
        <v>10949.74</v>
      </c>
      <c r="I51" s="47">
        <v>2590.3159999999998</v>
      </c>
      <c r="J51" s="22">
        <f t="shared" si="2"/>
        <v>262.52900000000045</v>
      </c>
      <c r="K51" s="23">
        <f t="shared" si="2"/>
        <v>28.359999999999673</v>
      </c>
      <c r="L51" s="24">
        <f>J51*G119</f>
        <v>1924.3375700000033</v>
      </c>
      <c r="M51" s="25">
        <f>K51*G120</f>
        <v>207.8787999999976</v>
      </c>
      <c r="N51" s="26">
        <f t="shared" si="1"/>
        <v>2132.216370000001</v>
      </c>
    </row>
    <row r="52" spans="1:14" ht="15.75" x14ac:dyDescent="0.25">
      <c r="A52" s="17">
        <v>42</v>
      </c>
      <c r="B52" s="27"/>
      <c r="C52" s="31"/>
      <c r="D52" s="97" t="s">
        <v>166</v>
      </c>
      <c r="E52" s="91" t="s">
        <v>62</v>
      </c>
      <c r="F52" s="46">
        <v>2786.1759999999999</v>
      </c>
      <c r="G52" s="78">
        <v>866.04100000000005</v>
      </c>
      <c r="H52" s="46">
        <v>2843.8939999999998</v>
      </c>
      <c r="I52" s="47">
        <v>882.04300000000001</v>
      </c>
      <c r="J52" s="22">
        <f t="shared" si="2"/>
        <v>57.717999999999847</v>
      </c>
      <c r="K52" s="23">
        <f t="shared" si="2"/>
        <v>16.001999999999953</v>
      </c>
      <c r="L52" s="24">
        <f>J52*G119</f>
        <v>423.07293999999888</v>
      </c>
      <c r="M52" s="25">
        <f>K52*G120</f>
        <v>117.29465999999965</v>
      </c>
      <c r="N52" s="26">
        <f t="shared" si="1"/>
        <v>540.36759999999856</v>
      </c>
    </row>
    <row r="53" spans="1:14" ht="15.75" x14ac:dyDescent="0.25">
      <c r="A53" s="17">
        <v>43</v>
      </c>
      <c r="B53" s="27"/>
      <c r="C53" s="31"/>
      <c r="D53" s="97" t="s">
        <v>167</v>
      </c>
      <c r="E53" s="91" t="s">
        <v>63</v>
      </c>
      <c r="F53" s="46">
        <v>10999.847</v>
      </c>
      <c r="G53" s="78">
        <v>2436.4259999999999</v>
      </c>
      <c r="H53" s="46">
        <v>11141.382</v>
      </c>
      <c r="I53" s="47">
        <v>2475.0239999999999</v>
      </c>
      <c r="J53" s="22">
        <f t="shared" si="2"/>
        <v>141.53499999999985</v>
      </c>
      <c r="K53" s="23">
        <f t="shared" si="2"/>
        <v>38.597999999999956</v>
      </c>
      <c r="L53" s="24">
        <f>J53*G119</f>
        <v>1037.4515499999989</v>
      </c>
      <c r="M53" s="25">
        <f>K53*G120</f>
        <v>282.92333999999965</v>
      </c>
      <c r="N53" s="26">
        <f t="shared" si="1"/>
        <v>1320.3748899999985</v>
      </c>
    </row>
    <row r="54" spans="1:14" ht="15.75" x14ac:dyDescent="0.25">
      <c r="A54" s="17">
        <v>44</v>
      </c>
      <c r="B54" s="27"/>
      <c r="C54" s="31"/>
      <c r="D54" s="97" t="s">
        <v>168</v>
      </c>
      <c r="E54" s="91" t="s">
        <v>64</v>
      </c>
      <c r="F54" s="46">
        <v>11259.919</v>
      </c>
      <c r="G54" s="78">
        <v>3669.6329999999998</v>
      </c>
      <c r="H54" s="46">
        <v>11336.184999999999</v>
      </c>
      <c r="I54" s="47">
        <v>3693.5880000000002</v>
      </c>
      <c r="J54" s="22">
        <f t="shared" si="2"/>
        <v>76.265999999999622</v>
      </c>
      <c r="K54" s="23">
        <f t="shared" si="2"/>
        <v>23.955000000000382</v>
      </c>
      <c r="L54" s="24">
        <f>J54*G119</f>
        <v>559.02977999999723</v>
      </c>
      <c r="M54" s="25">
        <f>K54*G120</f>
        <v>175.59015000000281</v>
      </c>
      <c r="N54" s="26">
        <f t="shared" si="1"/>
        <v>734.61993000000007</v>
      </c>
    </row>
    <row r="55" spans="1:14" ht="15.75" x14ac:dyDescent="0.25">
      <c r="A55" s="17">
        <v>45</v>
      </c>
      <c r="B55" s="27"/>
      <c r="C55" s="31"/>
      <c r="D55" s="97" t="s">
        <v>169</v>
      </c>
      <c r="E55" s="91" t="s">
        <v>65</v>
      </c>
      <c r="F55" s="46">
        <v>35439.663999999997</v>
      </c>
      <c r="G55" s="78">
        <v>15363.1</v>
      </c>
      <c r="H55" s="46">
        <v>35661.347000000002</v>
      </c>
      <c r="I55" s="47">
        <v>15422.632</v>
      </c>
      <c r="J55" s="22">
        <f t="shared" si="2"/>
        <v>221.68300000000454</v>
      </c>
      <c r="K55" s="23">
        <f t="shared" si="2"/>
        <v>59.531999999999243</v>
      </c>
      <c r="L55" s="24">
        <f>J55*G119</f>
        <v>1624.9363900000333</v>
      </c>
      <c r="M55" s="25">
        <f>K55*G120</f>
        <v>436.36955999999446</v>
      </c>
      <c r="N55" s="26">
        <f t="shared" si="1"/>
        <v>2061.3059500000277</v>
      </c>
    </row>
    <row r="56" spans="1:14" ht="15.75" x14ac:dyDescent="0.25">
      <c r="A56" s="17">
        <v>46</v>
      </c>
      <c r="B56" s="27"/>
      <c r="C56" s="31"/>
      <c r="D56" s="97" t="s">
        <v>170</v>
      </c>
      <c r="E56" s="91" t="s">
        <v>66</v>
      </c>
      <c r="F56" s="46">
        <v>17670.641</v>
      </c>
      <c r="G56" s="78">
        <v>7017.5910000000003</v>
      </c>
      <c r="H56" s="46">
        <v>17741.88</v>
      </c>
      <c r="I56" s="47">
        <v>7036.5039999999999</v>
      </c>
      <c r="J56" s="22">
        <f t="shared" si="2"/>
        <v>71.239000000001397</v>
      </c>
      <c r="K56" s="23">
        <f t="shared" si="2"/>
        <v>18.912999999999556</v>
      </c>
      <c r="L56" s="24">
        <f>J56*G119</f>
        <v>522.18187000001024</v>
      </c>
      <c r="M56" s="25">
        <f>K56*G120</f>
        <v>138.63228999999674</v>
      </c>
      <c r="N56" s="26">
        <f t="shared" si="1"/>
        <v>660.81416000000695</v>
      </c>
    </row>
    <row r="57" spans="1:14" ht="15.75" x14ac:dyDescent="0.25">
      <c r="A57" s="17">
        <v>47</v>
      </c>
      <c r="B57" s="27"/>
      <c r="C57" s="31"/>
      <c r="D57" s="97" t="s">
        <v>222</v>
      </c>
      <c r="E57" s="91" t="s">
        <v>67</v>
      </c>
      <c r="F57" s="46">
        <v>5090.7719999999999</v>
      </c>
      <c r="G57" s="78">
        <v>2086.0070000000001</v>
      </c>
      <c r="H57" s="46">
        <v>5257.5240000000003</v>
      </c>
      <c r="I57" s="47">
        <v>2140.1370000000002</v>
      </c>
      <c r="J57" s="22">
        <f t="shared" si="2"/>
        <v>166.75200000000041</v>
      </c>
      <c r="K57" s="23">
        <f t="shared" si="2"/>
        <v>54.130000000000109</v>
      </c>
      <c r="L57" s="24">
        <f>J57*G119</f>
        <v>1222.2921600000029</v>
      </c>
      <c r="M57" s="25">
        <f>K57*G120</f>
        <v>396.77290000000079</v>
      </c>
      <c r="N57" s="26">
        <f t="shared" si="1"/>
        <v>1619.0650600000038</v>
      </c>
    </row>
    <row r="58" spans="1:14" ht="15.75" x14ac:dyDescent="0.25">
      <c r="A58" s="17">
        <v>48</v>
      </c>
      <c r="B58" s="27"/>
      <c r="C58" s="31"/>
      <c r="D58" s="97" t="s">
        <v>171</v>
      </c>
      <c r="E58" s="91" t="s">
        <v>68</v>
      </c>
      <c r="F58" s="46">
        <v>12258.800999999999</v>
      </c>
      <c r="G58" s="78">
        <v>6164.61</v>
      </c>
      <c r="H58" s="46">
        <v>12420.005999999999</v>
      </c>
      <c r="I58" s="47">
        <v>6247.5219999999999</v>
      </c>
      <c r="J58" s="22">
        <f t="shared" si="2"/>
        <v>161.20499999999993</v>
      </c>
      <c r="K58" s="23">
        <f t="shared" si="2"/>
        <v>82.912000000000262</v>
      </c>
      <c r="L58" s="24">
        <f>J58*G119</f>
        <v>1181.6326499999996</v>
      </c>
      <c r="M58" s="25">
        <f>K58*G120</f>
        <v>607.74496000000192</v>
      </c>
      <c r="N58" s="26">
        <f t="shared" si="1"/>
        <v>1789.3776100000014</v>
      </c>
    </row>
    <row r="59" spans="1:14" ht="15.75" x14ac:dyDescent="0.25">
      <c r="A59" s="17">
        <v>49</v>
      </c>
      <c r="B59" s="27"/>
      <c r="C59" s="31"/>
      <c r="D59" s="97" t="s">
        <v>223</v>
      </c>
      <c r="E59" s="91" t="s">
        <v>226</v>
      </c>
      <c r="F59" s="46">
        <v>461.05200000000002</v>
      </c>
      <c r="G59" s="78">
        <v>158.46700000000001</v>
      </c>
      <c r="H59" s="46">
        <v>484.03899999999999</v>
      </c>
      <c r="I59" s="47">
        <v>165.59800000000001</v>
      </c>
      <c r="J59" s="22">
        <f t="shared" ref="J59" si="3">H59-F59</f>
        <v>22.986999999999966</v>
      </c>
      <c r="K59" s="23">
        <f t="shared" ref="K59" si="4">I59-G59</f>
        <v>7.1310000000000002</v>
      </c>
      <c r="L59" s="24">
        <f>J59*G120</f>
        <v>168.49470999999974</v>
      </c>
      <c r="M59" s="25">
        <f>K59*G121</f>
        <v>0</v>
      </c>
      <c r="N59" s="26">
        <f t="shared" ref="N59" si="5">L59+M59</f>
        <v>168.49470999999974</v>
      </c>
    </row>
    <row r="60" spans="1:14" ht="15.75" x14ac:dyDescent="0.25">
      <c r="A60" s="17">
        <v>50</v>
      </c>
      <c r="B60" s="29"/>
      <c r="C60" s="31"/>
      <c r="D60" s="97" t="s">
        <v>172</v>
      </c>
      <c r="E60" s="91" t="s">
        <v>69</v>
      </c>
      <c r="F60" s="46">
        <v>22.436</v>
      </c>
      <c r="G60" s="78">
        <v>3.5419999999999998</v>
      </c>
      <c r="H60" s="46">
        <v>22.436</v>
      </c>
      <c r="I60" s="47">
        <v>3.5419999999999998</v>
      </c>
      <c r="J60" s="22">
        <f t="shared" si="2"/>
        <v>0</v>
      </c>
      <c r="K60" s="23">
        <f t="shared" si="2"/>
        <v>0</v>
      </c>
      <c r="L60" s="24">
        <f>J60*G119</f>
        <v>0</v>
      </c>
      <c r="M60" s="25">
        <f>K60*G120</f>
        <v>0</v>
      </c>
      <c r="N60" s="26">
        <f t="shared" si="1"/>
        <v>0</v>
      </c>
    </row>
    <row r="61" spans="1:14" ht="15.75" x14ac:dyDescent="0.25">
      <c r="A61" s="17">
        <v>51</v>
      </c>
      <c r="B61" s="29"/>
      <c r="C61" s="31"/>
      <c r="D61" s="97" t="s">
        <v>173</v>
      </c>
      <c r="E61" s="91" t="s">
        <v>70</v>
      </c>
      <c r="F61" s="46">
        <v>17968</v>
      </c>
      <c r="G61" s="78">
        <v>0</v>
      </c>
      <c r="H61" s="46">
        <v>18200</v>
      </c>
      <c r="I61" s="47">
        <v>0</v>
      </c>
      <c r="J61" s="22">
        <f t="shared" si="2"/>
        <v>232</v>
      </c>
      <c r="K61" s="23">
        <f t="shared" si="2"/>
        <v>0</v>
      </c>
      <c r="L61" s="24">
        <f>J61*G119</f>
        <v>1700.56</v>
      </c>
      <c r="M61" s="25">
        <f>K61*G120</f>
        <v>0</v>
      </c>
      <c r="N61" s="26">
        <f t="shared" si="1"/>
        <v>1700.56</v>
      </c>
    </row>
    <row r="62" spans="1:14" ht="15.75" x14ac:dyDescent="0.25">
      <c r="A62" s="17">
        <v>52</v>
      </c>
      <c r="B62" s="29"/>
      <c r="C62" s="31"/>
      <c r="D62" s="97" t="s">
        <v>174</v>
      </c>
      <c r="E62" s="91" t="s">
        <v>71</v>
      </c>
      <c r="F62" s="46">
        <v>102032.378</v>
      </c>
      <c r="G62" s="78">
        <v>50129.743999999999</v>
      </c>
      <c r="H62" s="46">
        <v>102164.166</v>
      </c>
      <c r="I62" s="47">
        <v>50209.961000000003</v>
      </c>
      <c r="J62" s="22">
        <f t="shared" si="2"/>
        <v>131.78800000000047</v>
      </c>
      <c r="K62" s="23">
        <f t="shared" si="2"/>
        <v>80.217000000004191</v>
      </c>
      <c r="L62" s="24">
        <f>J62*G119</f>
        <v>966.0060400000034</v>
      </c>
      <c r="M62" s="25">
        <f>K62*G120</f>
        <v>587.99061000003076</v>
      </c>
      <c r="N62" s="26">
        <f t="shared" si="1"/>
        <v>1553.9966500000342</v>
      </c>
    </row>
    <row r="63" spans="1:14" ht="15.75" x14ac:dyDescent="0.25">
      <c r="A63" s="17">
        <v>53</v>
      </c>
      <c r="B63" s="29"/>
      <c r="C63" s="31"/>
      <c r="D63" s="97" t="s">
        <v>175</v>
      </c>
      <c r="E63" s="91" t="s">
        <v>72</v>
      </c>
      <c r="F63" s="46">
        <v>0</v>
      </c>
      <c r="G63" s="78">
        <v>0</v>
      </c>
      <c r="H63" s="46">
        <v>0</v>
      </c>
      <c r="I63" s="47">
        <v>0</v>
      </c>
      <c r="J63" s="22">
        <f t="shared" si="2"/>
        <v>0</v>
      </c>
      <c r="K63" s="23">
        <f t="shared" si="2"/>
        <v>0</v>
      </c>
      <c r="L63" s="24">
        <f>J63*G119</f>
        <v>0</v>
      </c>
      <c r="M63" s="25">
        <f>K63*G120</f>
        <v>0</v>
      </c>
      <c r="N63" s="26">
        <f t="shared" si="1"/>
        <v>0</v>
      </c>
    </row>
    <row r="64" spans="1:14" ht="15.75" x14ac:dyDescent="0.25">
      <c r="A64" s="17">
        <v>54</v>
      </c>
      <c r="B64" s="29"/>
      <c r="C64" s="31"/>
      <c r="D64" s="97" t="s">
        <v>176</v>
      </c>
      <c r="E64" s="91" t="s">
        <v>73</v>
      </c>
      <c r="F64" s="46">
        <v>38.475999999999999</v>
      </c>
      <c r="G64" s="78">
        <v>9.0690000000000008</v>
      </c>
      <c r="H64" s="46">
        <v>38.475999999999999</v>
      </c>
      <c r="I64" s="47">
        <v>9.0690000000000008</v>
      </c>
      <c r="J64" s="22">
        <f t="shared" si="2"/>
        <v>0</v>
      </c>
      <c r="K64" s="23">
        <f t="shared" si="2"/>
        <v>0</v>
      </c>
      <c r="L64" s="24">
        <f>J64*G119</f>
        <v>0</v>
      </c>
      <c r="M64" s="25">
        <f>K64*G120</f>
        <v>0</v>
      </c>
      <c r="N64" s="26">
        <f t="shared" si="1"/>
        <v>0</v>
      </c>
    </row>
    <row r="65" spans="1:14" ht="15.75" x14ac:dyDescent="0.25">
      <c r="A65" s="17">
        <v>55</v>
      </c>
      <c r="B65" s="29"/>
      <c r="C65" s="31"/>
      <c r="D65" s="97" t="s">
        <v>177</v>
      </c>
      <c r="E65" s="91" t="s">
        <v>74</v>
      </c>
      <c r="F65" s="46">
        <v>3321.143</v>
      </c>
      <c r="G65" s="78">
        <v>749.61400000000003</v>
      </c>
      <c r="H65" s="46">
        <v>3321.3980000000001</v>
      </c>
      <c r="I65" s="47">
        <v>749.61400000000003</v>
      </c>
      <c r="J65" s="22">
        <f t="shared" si="2"/>
        <v>0.25500000000010914</v>
      </c>
      <c r="K65" s="23">
        <f t="shared" si="2"/>
        <v>0</v>
      </c>
      <c r="L65" s="24">
        <f>J65*G119</f>
        <v>1.8691500000008001</v>
      </c>
      <c r="M65" s="25">
        <f>K65*G120</f>
        <v>0</v>
      </c>
      <c r="N65" s="26">
        <f t="shared" si="1"/>
        <v>1.8691500000008001</v>
      </c>
    </row>
    <row r="66" spans="1:14" ht="15.75" x14ac:dyDescent="0.25">
      <c r="A66" s="17">
        <v>56</v>
      </c>
      <c r="B66" s="29"/>
      <c r="C66" s="31"/>
      <c r="D66" s="97" t="s">
        <v>178</v>
      </c>
      <c r="E66" s="91" t="s">
        <v>75</v>
      </c>
      <c r="F66" s="46">
        <v>131.76599999999999</v>
      </c>
      <c r="G66" s="78">
        <v>15.512</v>
      </c>
      <c r="H66" s="46">
        <v>137.82400000000001</v>
      </c>
      <c r="I66" s="47">
        <v>15.512</v>
      </c>
      <c r="J66" s="22">
        <f t="shared" si="2"/>
        <v>6.0580000000000211</v>
      </c>
      <c r="K66" s="23">
        <f t="shared" si="2"/>
        <v>0</v>
      </c>
      <c r="L66" s="24">
        <f>J66*G119</f>
        <v>44.405140000000152</v>
      </c>
      <c r="M66" s="25">
        <f>K66*G120</f>
        <v>0</v>
      </c>
      <c r="N66" s="26">
        <f t="shared" si="1"/>
        <v>44.405140000000152</v>
      </c>
    </row>
    <row r="67" spans="1:14" ht="15.75" x14ac:dyDescent="0.25">
      <c r="A67" s="17">
        <v>57</v>
      </c>
      <c r="B67" s="29"/>
      <c r="C67" s="31"/>
      <c r="D67" s="97" t="s">
        <v>179</v>
      </c>
      <c r="E67" s="91" t="s">
        <v>76</v>
      </c>
      <c r="F67" s="46">
        <v>9347.6820000000007</v>
      </c>
      <c r="G67" s="78">
        <v>3702.3580000000002</v>
      </c>
      <c r="H67" s="46">
        <v>9478.7990000000009</v>
      </c>
      <c r="I67" s="47">
        <v>3762.0639999999999</v>
      </c>
      <c r="J67" s="22">
        <f t="shared" si="2"/>
        <v>131.11700000000019</v>
      </c>
      <c r="K67" s="23">
        <f t="shared" si="2"/>
        <v>59.705999999999676</v>
      </c>
      <c r="L67" s="24">
        <f>J67*G119</f>
        <v>961.0876100000014</v>
      </c>
      <c r="M67" s="25">
        <f>K67*G120</f>
        <v>437.64497999999764</v>
      </c>
      <c r="N67" s="26">
        <f t="shared" si="1"/>
        <v>1398.7325899999992</v>
      </c>
    </row>
    <row r="68" spans="1:14" ht="15.75" x14ac:dyDescent="0.25">
      <c r="A68" s="17">
        <v>58</v>
      </c>
      <c r="B68" s="29"/>
      <c r="C68" s="31"/>
      <c r="D68" s="97" t="s">
        <v>180</v>
      </c>
      <c r="E68" s="91" t="s">
        <v>77</v>
      </c>
      <c r="F68" s="46">
        <v>18315.727999999999</v>
      </c>
      <c r="G68" s="78">
        <v>5444.05</v>
      </c>
      <c r="H68" s="46">
        <v>18541.017</v>
      </c>
      <c r="I68" s="47">
        <v>5518.8289999999997</v>
      </c>
      <c r="J68" s="22">
        <f t="shared" si="2"/>
        <v>225.28900000000067</v>
      </c>
      <c r="K68" s="23">
        <f t="shared" si="2"/>
        <v>74.778999999999542</v>
      </c>
      <c r="L68" s="24">
        <f>J68*G119</f>
        <v>1651.3683700000049</v>
      </c>
      <c r="M68" s="25">
        <f>K68*G120</f>
        <v>548.13006999999664</v>
      </c>
      <c r="N68" s="26">
        <f t="shared" si="1"/>
        <v>2199.4984400000017</v>
      </c>
    </row>
    <row r="69" spans="1:14" ht="15.75" x14ac:dyDescent="0.25">
      <c r="A69" s="17">
        <v>59</v>
      </c>
      <c r="B69" s="29"/>
      <c r="C69" s="31"/>
      <c r="D69" s="97" t="s">
        <v>181</v>
      </c>
      <c r="E69" s="91" t="s">
        <v>78</v>
      </c>
      <c r="F69" s="46">
        <v>1862.152</v>
      </c>
      <c r="G69" s="78">
        <v>772.79200000000003</v>
      </c>
      <c r="H69" s="46">
        <v>1864.3130000000001</v>
      </c>
      <c r="I69" s="47">
        <v>774.22199999999998</v>
      </c>
      <c r="J69" s="22">
        <f t="shared" si="2"/>
        <v>2.1610000000000582</v>
      </c>
      <c r="K69" s="23">
        <f t="shared" si="2"/>
        <v>1.42999999999995</v>
      </c>
      <c r="L69" s="24">
        <f>J69*G119</f>
        <v>15.840130000000427</v>
      </c>
      <c r="M69" s="25">
        <f>K69*G120</f>
        <v>10.481899999999634</v>
      </c>
      <c r="N69" s="26">
        <f t="shared" si="1"/>
        <v>26.322030000000062</v>
      </c>
    </row>
    <row r="70" spans="1:14" ht="15.75" x14ac:dyDescent="0.25">
      <c r="A70" s="17">
        <v>60</v>
      </c>
      <c r="B70" s="29"/>
      <c r="C70" s="31"/>
      <c r="D70" s="97" t="s">
        <v>182</v>
      </c>
      <c r="E70" s="91" t="s">
        <v>79</v>
      </c>
      <c r="F70" s="46">
        <v>13065.177</v>
      </c>
      <c r="G70" s="78">
        <v>4669.2079999999996</v>
      </c>
      <c r="H70" s="46">
        <v>13200.816999999999</v>
      </c>
      <c r="I70" s="47">
        <v>4706.1940000000004</v>
      </c>
      <c r="J70" s="22">
        <f t="shared" si="2"/>
        <v>135.63999999999942</v>
      </c>
      <c r="K70" s="23">
        <f t="shared" si="2"/>
        <v>36.986000000000786</v>
      </c>
      <c r="L70" s="24">
        <f>J70*G119</f>
        <v>994.24119999999573</v>
      </c>
      <c r="M70" s="25">
        <f>K70*G120</f>
        <v>271.10738000000578</v>
      </c>
      <c r="N70" s="26">
        <f t="shared" si="1"/>
        <v>1265.3485800000014</v>
      </c>
    </row>
    <row r="71" spans="1:14" ht="15.75" x14ac:dyDescent="0.25">
      <c r="A71" s="17">
        <v>61</v>
      </c>
      <c r="B71" s="29"/>
      <c r="C71" s="31"/>
      <c r="D71" s="97" t="s">
        <v>183</v>
      </c>
      <c r="E71" s="91" t="s">
        <v>80</v>
      </c>
      <c r="F71" s="46">
        <v>8195.2440000000006</v>
      </c>
      <c r="G71" s="78">
        <v>1897.633</v>
      </c>
      <c r="H71" s="46">
        <v>8253.1540000000005</v>
      </c>
      <c r="I71" s="47">
        <v>1922.961</v>
      </c>
      <c r="J71" s="22">
        <f t="shared" si="2"/>
        <v>57.909999999999854</v>
      </c>
      <c r="K71" s="23">
        <f t="shared" si="2"/>
        <v>25.327999999999975</v>
      </c>
      <c r="L71" s="24">
        <f>J71*G119</f>
        <v>424.48029999999892</v>
      </c>
      <c r="M71" s="25">
        <f>K71*G120</f>
        <v>185.65423999999982</v>
      </c>
      <c r="N71" s="26">
        <f t="shared" si="1"/>
        <v>610.13453999999876</v>
      </c>
    </row>
    <row r="72" spans="1:14" ht="15.75" x14ac:dyDescent="0.25">
      <c r="A72" s="17">
        <v>62</v>
      </c>
      <c r="B72" s="29"/>
      <c r="C72" s="31"/>
      <c r="D72" s="97" t="s">
        <v>184</v>
      </c>
      <c r="E72" s="91" t="s">
        <v>81</v>
      </c>
      <c r="F72" s="46">
        <v>8342.9279999999999</v>
      </c>
      <c r="G72" s="78">
        <v>3366.5239999999999</v>
      </c>
      <c r="H72" s="46">
        <v>8343.8050000000003</v>
      </c>
      <c r="I72" s="47">
        <v>3366.92</v>
      </c>
      <c r="J72" s="22">
        <f t="shared" si="2"/>
        <v>0.87700000000040745</v>
      </c>
      <c r="K72" s="23">
        <f t="shared" si="2"/>
        <v>0.39600000000018554</v>
      </c>
      <c r="L72" s="24">
        <f>J72*G119</f>
        <v>6.4284100000029865</v>
      </c>
      <c r="M72" s="25">
        <f>K72*G120</f>
        <v>2.90268000000136</v>
      </c>
      <c r="N72" s="26">
        <f t="shared" si="1"/>
        <v>9.3310900000043464</v>
      </c>
    </row>
    <row r="73" spans="1:14" ht="15.75" x14ac:dyDescent="0.25">
      <c r="A73" s="17">
        <v>63</v>
      </c>
      <c r="B73" s="29"/>
      <c r="C73" s="31"/>
      <c r="D73" s="97" t="s">
        <v>216</v>
      </c>
      <c r="E73" s="91" t="s">
        <v>125</v>
      </c>
      <c r="F73" s="46">
        <v>25641.455999999998</v>
      </c>
      <c r="G73" s="78">
        <v>9993.99</v>
      </c>
      <c r="H73" s="46">
        <v>26052.864000000001</v>
      </c>
      <c r="I73" s="47">
        <v>10145.960999999999</v>
      </c>
      <c r="J73" s="22">
        <f t="shared" si="2"/>
        <v>411.40800000000309</v>
      </c>
      <c r="K73" s="23">
        <f t="shared" si="2"/>
        <v>151.97099999999955</v>
      </c>
      <c r="L73" s="24">
        <f>J73*G119</f>
        <v>3015.6206400000228</v>
      </c>
      <c r="M73" s="25">
        <f>K73*G120</f>
        <v>1113.9474299999968</v>
      </c>
      <c r="N73" s="26">
        <f t="shared" si="1"/>
        <v>4129.5680700000194</v>
      </c>
    </row>
    <row r="74" spans="1:14" ht="15.75" x14ac:dyDescent="0.25">
      <c r="A74" s="17">
        <v>64</v>
      </c>
      <c r="B74" s="29"/>
      <c r="C74" s="31"/>
      <c r="D74" s="97" t="s">
        <v>185</v>
      </c>
      <c r="E74" s="91" t="s">
        <v>82</v>
      </c>
      <c r="F74" s="46">
        <v>1125.923</v>
      </c>
      <c r="G74" s="78">
        <v>186.46899999999999</v>
      </c>
      <c r="H74" s="46">
        <v>1152.7070000000001</v>
      </c>
      <c r="I74" s="47">
        <v>186.58199999999999</v>
      </c>
      <c r="J74" s="22">
        <f t="shared" si="2"/>
        <v>26.784000000000106</v>
      </c>
      <c r="K74" s="23">
        <f t="shared" si="2"/>
        <v>0.11299999999999955</v>
      </c>
      <c r="L74" s="24">
        <f>J74*G119</f>
        <v>196.32672000000076</v>
      </c>
      <c r="M74" s="25">
        <f>K74*G120</f>
        <v>0.82828999999999664</v>
      </c>
      <c r="N74" s="26">
        <f t="shared" si="1"/>
        <v>197.15501000000077</v>
      </c>
    </row>
    <row r="75" spans="1:14" ht="15.75" x14ac:dyDescent="0.25">
      <c r="A75" s="17">
        <v>65</v>
      </c>
      <c r="B75" s="29"/>
      <c r="C75" s="31"/>
      <c r="D75" s="97" t="s">
        <v>228</v>
      </c>
      <c r="E75" s="91" t="s">
        <v>83</v>
      </c>
      <c r="F75" s="46">
        <v>14092.598</v>
      </c>
      <c r="G75" s="78">
        <v>6729.4179999999997</v>
      </c>
      <c r="H75" s="46">
        <v>14288.991</v>
      </c>
      <c r="I75" s="47">
        <v>6814.1559999999999</v>
      </c>
      <c r="J75" s="22">
        <f t="shared" si="2"/>
        <v>196.39300000000003</v>
      </c>
      <c r="K75" s="23">
        <f t="shared" si="2"/>
        <v>84.738000000000284</v>
      </c>
      <c r="L75" s="24">
        <f>J75*G119</f>
        <v>1439.5606900000002</v>
      </c>
      <c r="M75" s="25">
        <f>K75*G120</f>
        <v>621.12954000000207</v>
      </c>
      <c r="N75" s="26">
        <f t="shared" si="1"/>
        <v>2060.6902300000024</v>
      </c>
    </row>
    <row r="76" spans="1:14" ht="15.75" x14ac:dyDescent="0.25">
      <c r="A76" s="17">
        <v>66</v>
      </c>
      <c r="B76" s="30"/>
      <c r="C76" s="31"/>
      <c r="D76" s="97" t="s">
        <v>186</v>
      </c>
      <c r="E76" s="91" t="s">
        <v>84</v>
      </c>
      <c r="F76" s="46">
        <v>28516.3</v>
      </c>
      <c r="G76" s="78">
        <v>0</v>
      </c>
      <c r="H76" s="46">
        <v>28604.1</v>
      </c>
      <c r="I76" s="47">
        <v>0</v>
      </c>
      <c r="J76" s="22">
        <f t="shared" si="2"/>
        <v>87.799999999999272</v>
      </c>
      <c r="K76" s="23">
        <f t="shared" si="2"/>
        <v>0</v>
      </c>
      <c r="L76" s="24">
        <f>J76*G119</f>
        <v>643.57399999999473</v>
      </c>
      <c r="M76" s="25">
        <f>K76*G120</f>
        <v>0</v>
      </c>
      <c r="N76" s="26">
        <f t="shared" si="1"/>
        <v>643.57399999999473</v>
      </c>
    </row>
    <row r="77" spans="1:14" ht="15.75" x14ac:dyDescent="0.25">
      <c r="A77" s="17">
        <v>67</v>
      </c>
      <c r="B77" s="30"/>
      <c r="C77" s="31"/>
      <c r="D77" s="97" t="s">
        <v>217</v>
      </c>
      <c r="E77" s="91" t="s">
        <v>127</v>
      </c>
      <c r="F77" s="46">
        <v>4726.8100000000004</v>
      </c>
      <c r="G77" s="78">
        <v>0</v>
      </c>
      <c r="H77" s="46">
        <v>4736.93</v>
      </c>
      <c r="I77" s="47">
        <v>0</v>
      </c>
      <c r="J77" s="22">
        <f t="shared" ref="J77:K92" si="6">H77-F77</f>
        <v>10.119999999999891</v>
      </c>
      <c r="K77" s="23">
        <f t="shared" si="6"/>
        <v>0</v>
      </c>
      <c r="L77" s="24">
        <f>J77*G119</f>
        <v>74.179599999999198</v>
      </c>
      <c r="M77" s="25">
        <f>K77*G120</f>
        <v>0</v>
      </c>
      <c r="N77" s="26">
        <f t="shared" ref="N77:N111" si="7">L77+M77</f>
        <v>74.179599999999198</v>
      </c>
    </row>
    <row r="78" spans="1:14" ht="15.75" x14ac:dyDescent="0.25">
      <c r="A78" s="17">
        <v>68</v>
      </c>
      <c r="B78" s="29"/>
      <c r="C78" s="31"/>
      <c r="D78" s="97" t="s">
        <v>187</v>
      </c>
      <c r="E78" s="91" t="s">
        <v>85</v>
      </c>
      <c r="F78" s="46">
        <v>17361.54</v>
      </c>
      <c r="G78" s="78">
        <v>3764.27</v>
      </c>
      <c r="H78" s="46">
        <v>17643.03</v>
      </c>
      <c r="I78" s="47">
        <v>3846.9940000000001</v>
      </c>
      <c r="J78" s="22">
        <f t="shared" si="6"/>
        <v>281.48999999999796</v>
      </c>
      <c r="K78" s="23">
        <f t="shared" si="6"/>
        <v>82.72400000000016</v>
      </c>
      <c r="L78" s="24">
        <f>J78*G119</f>
        <v>2063.321699999985</v>
      </c>
      <c r="M78" s="25">
        <f>K78*G120</f>
        <v>606.36692000000119</v>
      </c>
      <c r="N78" s="26">
        <f t="shared" si="7"/>
        <v>2669.6886199999863</v>
      </c>
    </row>
    <row r="79" spans="1:14" ht="15.75" x14ac:dyDescent="0.25">
      <c r="A79" s="17">
        <v>69</v>
      </c>
      <c r="B79" s="29"/>
      <c r="C79" s="31"/>
      <c r="D79" s="97" t="s">
        <v>188</v>
      </c>
      <c r="E79" s="91" t="s">
        <v>86</v>
      </c>
      <c r="F79" s="46">
        <v>46175</v>
      </c>
      <c r="G79" s="78">
        <v>0</v>
      </c>
      <c r="H79" s="46">
        <v>46559.9</v>
      </c>
      <c r="I79" s="47">
        <v>0</v>
      </c>
      <c r="J79" s="22">
        <f t="shared" si="6"/>
        <v>384.90000000000146</v>
      </c>
      <c r="K79" s="23">
        <f t="shared" si="6"/>
        <v>0</v>
      </c>
      <c r="L79" s="24">
        <f>J79*G119</f>
        <v>2821.3170000000109</v>
      </c>
      <c r="M79" s="25">
        <f>K79*G120</f>
        <v>0</v>
      </c>
      <c r="N79" s="26">
        <f t="shared" si="7"/>
        <v>2821.3170000000109</v>
      </c>
    </row>
    <row r="80" spans="1:14" ht="15.75" x14ac:dyDescent="0.25">
      <c r="A80" s="17">
        <v>70</v>
      </c>
      <c r="B80" s="29"/>
      <c r="C80" s="31"/>
      <c r="D80" s="97" t="s">
        <v>189</v>
      </c>
      <c r="E80" s="91" t="s">
        <v>87</v>
      </c>
      <c r="F80" s="46">
        <v>8077.1549999999997</v>
      </c>
      <c r="G80" s="78">
        <v>3096.4549999999999</v>
      </c>
      <c r="H80" s="46">
        <v>8223.2720000000008</v>
      </c>
      <c r="I80" s="47">
        <v>3171.6</v>
      </c>
      <c r="J80" s="22">
        <f t="shared" si="6"/>
        <v>146.1170000000011</v>
      </c>
      <c r="K80" s="23">
        <f t="shared" si="6"/>
        <v>75.144999999999982</v>
      </c>
      <c r="L80" s="24">
        <f>J80*G119</f>
        <v>1071.037610000008</v>
      </c>
      <c r="M80" s="25">
        <f>K80*G120</f>
        <v>550.81284999999991</v>
      </c>
      <c r="N80" s="26">
        <f t="shared" si="7"/>
        <v>1621.8504600000078</v>
      </c>
    </row>
    <row r="81" spans="1:14" ht="15.75" x14ac:dyDescent="0.25">
      <c r="A81" s="17">
        <v>71</v>
      </c>
      <c r="B81" s="29"/>
      <c r="C81" s="31"/>
      <c r="D81" s="97" t="s">
        <v>190</v>
      </c>
      <c r="E81" s="91" t="s">
        <v>88</v>
      </c>
      <c r="F81" s="46">
        <v>16938.494999999999</v>
      </c>
      <c r="G81" s="78">
        <v>5699.2579999999998</v>
      </c>
      <c r="H81" s="46">
        <v>17123.503000000001</v>
      </c>
      <c r="I81" s="47">
        <v>5746.491</v>
      </c>
      <c r="J81" s="22">
        <f t="shared" si="6"/>
        <v>185.00800000000163</v>
      </c>
      <c r="K81" s="23">
        <f t="shared" si="6"/>
        <v>47.233000000000175</v>
      </c>
      <c r="L81" s="24">
        <f>J81*G119</f>
        <v>1356.108640000012</v>
      </c>
      <c r="M81" s="25">
        <f>K81*G120</f>
        <v>346.21789000000126</v>
      </c>
      <c r="N81" s="26">
        <f t="shared" si="7"/>
        <v>1702.3265300000132</v>
      </c>
    </row>
    <row r="82" spans="1:14" ht="15.75" x14ac:dyDescent="0.25">
      <c r="A82" s="17">
        <v>72</v>
      </c>
      <c r="B82" s="29"/>
      <c r="C82" s="31"/>
      <c r="D82" s="97" t="s">
        <v>224</v>
      </c>
      <c r="E82" s="91" t="s">
        <v>89</v>
      </c>
      <c r="F82" s="46">
        <v>0</v>
      </c>
      <c r="G82" s="78">
        <v>0</v>
      </c>
      <c r="H82" s="46">
        <v>0</v>
      </c>
      <c r="I82" s="47">
        <v>0</v>
      </c>
      <c r="J82" s="22">
        <f t="shared" si="6"/>
        <v>0</v>
      </c>
      <c r="K82" s="23">
        <f t="shared" si="6"/>
        <v>0</v>
      </c>
      <c r="L82" s="24">
        <f>J82*G119</f>
        <v>0</v>
      </c>
      <c r="M82" s="25">
        <f>K82*G120</f>
        <v>0</v>
      </c>
      <c r="N82" s="26">
        <f t="shared" si="7"/>
        <v>0</v>
      </c>
    </row>
    <row r="83" spans="1:14" ht="15.75" x14ac:dyDescent="0.25">
      <c r="A83" s="17">
        <v>73</v>
      </c>
      <c r="B83" s="29"/>
      <c r="C83" s="31"/>
      <c r="D83" s="97" t="s">
        <v>225</v>
      </c>
      <c r="E83" s="91" t="s">
        <v>90</v>
      </c>
      <c r="F83" s="46">
        <v>3161.134</v>
      </c>
      <c r="G83" s="78">
        <v>1258.1669999999999</v>
      </c>
      <c r="H83" s="46">
        <v>3184.7139999999999</v>
      </c>
      <c r="I83" s="47">
        <v>1273.8499999999999</v>
      </c>
      <c r="J83" s="22">
        <f t="shared" si="6"/>
        <v>23.579999999999927</v>
      </c>
      <c r="K83" s="23">
        <f t="shared" si="6"/>
        <v>15.682999999999993</v>
      </c>
      <c r="L83" s="24">
        <f>J83*G119</f>
        <v>172.84139999999948</v>
      </c>
      <c r="M83" s="25">
        <f>K83*G120</f>
        <v>114.95638999999994</v>
      </c>
      <c r="N83" s="26">
        <f t="shared" si="7"/>
        <v>287.7977899999994</v>
      </c>
    </row>
    <row r="84" spans="1:14" ht="15.75" x14ac:dyDescent="0.25">
      <c r="A84" s="17">
        <v>74</v>
      </c>
      <c r="B84" s="29"/>
      <c r="C84" s="31"/>
      <c r="D84" s="97" t="s">
        <v>191</v>
      </c>
      <c r="E84" s="91" t="s">
        <v>91</v>
      </c>
      <c r="F84" s="46">
        <v>39200.756999999998</v>
      </c>
      <c r="G84" s="78">
        <v>16317.356</v>
      </c>
      <c r="H84" s="46">
        <v>39368.737999999998</v>
      </c>
      <c r="I84" s="47">
        <v>16399.873</v>
      </c>
      <c r="J84" s="22">
        <f t="shared" si="6"/>
        <v>167.98099999999977</v>
      </c>
      <c r="K84" s="23">
        <f t="shared" si="6"/>
        <v>82.516999999999825</v>
      </c>
      <c r="L84" s="24">
        <f>J84*G119</f>
        <v>1231.3007299999983</v>
      </c>
      <c r="M84" s="25">
        <f>K84*G120</f>
        <v>604.84960999999873</v>
      </c>
      <c r="N84" s="26">
        <f t="shared" si="7"/>
        <v>1836.150339999997</v>
      </c>
    </row>
    <row r="85" spans="1:14" ht="15.75" x14ac:dyDescent="0.25">
      <c r="A85" s="17">
        <v>75</v>
      </c>
      <c r="B85" s="29"/>
      <c r="C85" s="31"/>
      <c r="D85" s="97" t="s">
        <v>229</v>
      </c>
      <c r="E85" s="91" t="s">
        <v>92</v>
      </c>
      <c r="F85" s="46">
        <v>10780.28</v>
      </c>
      <c r="G85" s="78">
        <v>4912.8040000000001</v>
      </c>
      <c r="H85" s="46">
        <v>10911.788</v>
      </c>
      <c r="I85" s="47">
        <v>4952.4430000000002</v>
      </c>
      <c r="J85" s="22">
        <f t="shared" si="6"/>
        <v>131.50799999999981</v>
      </c>
      <c r="K85" s="23">
        <f t="shared" si="6"/>
        <v>39.639000000000124</v>
      </c>
      <c r="L85" s="24">
        <f>J85*G119</f>
        <v>963.95363999999859</v>
      </c>
      <c r="M85" s="25">
        <f>K85*G120</f>
        <v>290.55387000000093</v>
      </c>
      <c r="N85" s="26">
        <f t="shared" si="7"/>
        <v>1254.5075099999995</v>
      </c>
    </row>
    <row r="86" spans="1:14" ht="15.75" x14ac:dyDescent="0.25">
      <c r="A86" s="17">
        <v>76</v>
      </c>
      <c r="B86" s="29"/>
      <c r="C86" s="31"/>
      <c r="D86" s="97" t="s">
        <v>192</v>
      </c>
      <c r="E86" s="91" t="s">
        <v>93</v>
      </c>
      <c r="F86" s="46">
        <v>3851.6770000000001</v>
      </c>
      <c r="G86" s="78">
        <v>1613.903</v>
      </c>
      <c r="H86" s="46">
        <v>3873.0210000000002</v>
      </c>
      <c r="I86" s="47">
        <v>1625.248</v>
      </c>
      <c r="J86" s="22">
        <f t="shared" si="6"/>
        <v>21.344000000000051</v>
      </c>
      <c r="K86" s="23">
        <f t="shared" si="6"/>
        <v>11.345000000000027</v>
      </c>
      <c r="L86" s="24">
        <f>J86*G119</f>
        <v>156.45152000000039</v>
      </c>
      <c r="M86" s="25">
        <f>K86*G120</f>
        <v>83.1588500000002</v>
      </c>
      <c r="N86" s="26">
        <f t="shared" si="7"/>
        <v>239.61037000000059</v>
      </c>
    </row>
    <row r="87" spans="1:14" ht="15.75" x14ac:dyDescent="0.25">
      <c r="A87" s="17">
        <v>77</v>
      </c>
      <c r="B87" s="29"/>
      <c r="C87" s="31"/>
      <c r="D87" s="97" t="s">
        <v>193</v>
      </c>
      <c r="E87" s="91" t="s">
        <v>94</v>
      </c>
      <c r="F87" s="46">
        <v>5047.2370000000001</v>
      </c>
      <c r="G87" s="78">
        <v>1111.7429999999999</v>
      </c>
      <c r="H87" s="46">
        <v>5097.3810000000003</v>
      </c>
      <c r="I87" s="47">
        <v>1131.4179999999999</v>
      </c>
      <c r="J87" s="22">
        <f t="shared" si="6"/>
        <v>50.144000000000233</v>
      </c>
      <c r="K87" s="23">
        <f t="shared" si="6"/>
        <v>19.674999999999955</v>
      </c>
      <c r="L87" s="24">
        <f>J87*G119</f>
        <v>367.55552000000171</v>
      </c>
      <c r="M87" s="25">
        <f>K87*G120</f>
        <v>144.21774999999965</v>
      </c>
      <c r="N87" s="26">
        <f t="shared" si="7"/>
        <v>511.77327000000139</v>
      </c>
    </row>
    <row r="88" spans="1:14" ht="15.75" x14ac:dyDescent="0.25">
      <c r="A88" s="17">
        <v>78</v>
      </c>
      <c r="B88" s="29"/>
      <c r="C88" s="31"/>
      <c r="D88" s="97" t="s">
        <v>194</v>
      </c>
      <c r="E88" s="91" t="s">
        <v>95</v>
      </c>
      <c r="F88" s="46">
        <v>12430.223</v>
      </c>
      <c r="G88" s="78">
        <v>3825.473</v>
      </c>
      <c r="H88" s="46">
        <v>12527.813</v>
      </c>
      <c r="I88" s="47">
        <v>3861.8</v>
      </c>
      <c r="J88" s="22">
        <f t="shared" si="6"/>
        <v>97.590000000000146</v>
      </c>
      <c r="K88" s="23">
        <f t="shared" si="6"/>
        <v>36.327000000000226</v>
      </c>
      <c r="L88" s="24">
        <f>J88*G119</f>
        <v>715.33470000000102</v>
      </c>
      <c r="M88" s="25">
        <f>K88*G120</f>
        <v>266.27691000000164</v>
      </c>
      <c r="N88" s="26">
        <f t="shared" si="7"/>
        <v>981.61161000000266</v>
      </c>
    </row>
    <row r="89" spans="1:14" ht="15.75" x14ac:dyDescent="0.25">
      <c r="A89" s="17">
        <v>79</v>
      </c>
      <c r="B89" s="29"/>
      <c r="C89" s="31"/>
      <c r="D89" s="97" t="s">
        <v>195</v>
      </c>
      <c r="E89" s="91" t="s">
        <v>96</v>
      </c>
      <c r="F89" s="46">
        <v>6123.893</v>
      </c>
      <c r="G89" s="78">
        <v>1684.231</v>
      </c>
      <c r="H89" s="46">
        <v>6132.2730000000001</v>
      </c>
      <c r="I89" s="47">
        <v>1690.4090000000001</v>
      </c>
      <c r="J89" s="22">
        <f t="shared" si="6"/>
        <v>8.3800000000001091</v>
      </c>
      <c r="K89" s="23">
        <f t="shared" si="6"/>
        <v>6.178000000000111</v>
      </c>
      <c r="L89" s="24">
        <f>J89*G119</f>
        <v>61.425400000000799</v>
      </c>
      <c r="M89" s="25">
        <f>K89*G120</f>
        <v>45.284740000000816</v>
      </c>
      <c r="N89" s="26">
        <f t="shared" si="7"/>
        <v>106.71014000000162</v>
      </c>
    </row>
    <row r="90" spans="1:14" ht="15.75" x14ac:dyDescent="0.25">
      <c r="A90" s="17">
        <v>80</v>
      </c>
      <c r="B90" s="29"/>
      <c r="C90" s="31"/>
      <c r="D90" s="97" t="s">
        <v>196</v>
      </c>
      <c r="E90" s="91" t="s">
        <v>97</v>
      </c>
      <c r="F90" s="46">
        <v>22502.3</v>
      </c>
      <c r="G90" s="78">
        <v>0</v>
      </c>
      <c r="H90" s="46">
        <v>22716.12</v>
      </c>
      <c r="I90" s="47">
        <v>0</v>
      </c>
      <c r="J90" s="22">
        <f t="shared" si="6"/>
        <v>213.81999999999971</v>
      </c>
      <c r="K90" s="23">
        <f t="shared" si="6"/>
        <v>0</v>
      </c>
      <c r="L90" s="24">
        <f>J90*G119</f>
        <v>1567.300599999998</v>
      </c>
      <c r="M90" s="25">
        <f>K90*G120</f>
        <v>0</v>
      </c>
      <c r="N90" s="26">
        <f t="shared" si="7"/>
        <v>1567.300599999998</v>
      </c>
    </row>
    <row r="91" spans="1:14" ht="15.75" x14ac:dyDescent="0.25">
      <c r="A91" s="17">
        <v>81</v>
      </c>
      <c r="B91" s="29"/>
      <c r="C91" s="31"/>
      <c r="D91" s="97" t="s">
        <v>197</v>
      </c>
      <c r="E91" s="91" t="s">
        <v>98</v>
      </c>
      <c r="F91" s="46">
        <v>5262.3509999999997</v>
      </c>
      <c r="G91" s="78">
        <v>1297.076</v>
      </c>
      <c r="H91" s="46">
        <v>5285.4390000000003</v>
      </c>
      <c r="I91" s="47">
        <v>1308.3140000000001</v>
      </c>
      <c r="J91" s="22">
        <f t="shared" si="6"/>
        <v>23.088000000000648</v>
      </c>
      <c r="K91" s="23">
        <f t="shared" si="6"/>
        <v>11.238000000000056</v>
      </c>
      <c r="L91" s="24">
        <f>J91*G119</f>
        <v>169.23504000000474</v>
      </c>
      <c r="M91" s="25">
        <f>K91*G120</f>
        <v>82.374540000000408</v>
      </c>
      <c r="N91" s="26">
        <f t="shared" si="7"/>
        <v>251.60958000000517</v>
      </c>
    </row>
    <row r="92" spans="1:14" ht="15.75" x14ac:dyDescent="0.25">
      <c r="A92" s="17">
        <v>82</v>
      </c>
      <c r="B92" s="29"/>
      <c r="C92" s="31"/>
      <c r="D92" s="97" t="s">
        <v>198</v>
      </c>
      <c r="E92" s="91" t="s">
        <v>99</v>
      </c>
      <c r="F92" s="46">
        <v>11816.462</v>
      </c>
      <c r="G92" s="78">
        <v>2124.3919999999998</v>
      </c>
      <c r="H92" s="46">
        <v>11852.187</v>
      </c>
      <c r="I92" s="47">
        <v>2136.8760000000002</v>
      </c>
      <c r="J92" s="22">
        <f t="shared" si="6"/>
        <v>35.725000000000364</v>
      </c>
      <c r="K92" s="23">
        <f t="shared" si="6"/>
        <v>12.484000000000378</v>
      </c>
      <c r="L92" s="24">
        <f>J92*G119</f>
        <v>261.86425000000264</v>
      </c>
      <c r="M92" s="25">
        <f>K92*G120</f>
        <v>91.507720000002777</v>
      </c>
      <c r="N92" s="26">
        <f t="shared" si="7"/>
        <v>353.37197000000543</v>
      </c>
    </row>
    <row r="93" spans="1:14" ht="15.75" x14ac:dyDescent="0.25">
      <c r="A93" s="17">
        <v>83</v>
      </c>
      <c r="B93" s="29"/>
      <c r="C93" s="31"/>
      <c r="D93" s="97" t="s">
        <v>199</v>
      </c>
      <c r="E93" s="91" t="s">
        <v>100</v>
      </c>
      <c r="F93" s="46">
        <v>16742.269</v>
      </c>
      <c r="G93" s="78">
        <v>5216.5479999999998</v>
      </c>
      <c r="H93" s="46">
        <v>16946.425999999999</v>
      </c>
      <c r="I93" s="47">
        <v>5259.41</v>
      </c>
      <c r="J93" s="22">
        <f t="shared" ref="J93:K112" si="8">H93-F93</f>
        <v>204.15699999999924</v>
      </c>
      <c r="K93" s="23">
        <f t="shared" si="8"/>
        <v>42.86200000000008</v>
      </c>
      <c r="L93" s="24">
        <f>J93*G119</f>
        <v>1496.4708099999946</v>
      </c>
      <c r="M93" s="25">
        <f>K93*G120</f>
        <v>314.1784600000006</v>
      </c>
      <c r="N93" s="26">
        <f t="shared" si="7"/>
        <v>1810.6492699999951</v>
      </c>
    </row>
    <row r="94" spans="1:14" ht="15.75" x14ac:dyDescent="0.25">
      <c r="A94" s="17">
        <v>84</v>
      </c>
      <c r="B94" s="29"/>
      <c r="C94" s="31"/>
      <c r="D94" s="97" t="s">
        <v>200</v>
      </c>
      <c r="E94" s="91" t="s">
        <v>101</v>
      </c>
      <c r="F94" s="46">
        <v>2383.9760000000001</v>
      </c>
      <c r="G94" s="78">
        <v>1041.502</v>
      </c>
      <c r="H94" s="46">
        <v>2460.2240000000002</v>
      </c>
      <c r="I94" s="47">
        <v>1086.0440000000001</v>
      </c>
      <c r="J94" s="22">
        <f t="shared" si="8"/>
        <v>76.248000000000047</v>
      </c>
      <c r="K94" s="23">
        <f t="shared" si="8"/>
        <v>44.542000000000144</v>
      </c>
      <c r="L94" s="24">
        <f>J94*G119</f>
        <v>558.89784000000031</v>
      </c>
      <c r="M94" s="25">
        <f>K94*G120</f>
        <v>326.49286000000103</v>
      </c>
      <c r="N94" s="26">
        <f t="shared" si="7"/>
        <v>885.39070000000129</v>
      </c>
    </row>
    <row r="95" spans="1:14" ht="15.75" x14ac:dyDescent="0.25">
      <c r="A95" s="17">
        <v>85</v>
      </c>
      <c r="B95" s="29"/>
      <c r="C95" s="31"/>
      <c r="D95" s="97" t="s">
        <v>201</v>
      </c>
      <c r="E95" s="91" t="s">
        <v>102</v>
      </c>
      <c r="F95" s="46">
        <v>16171.853999999999</v>
      </c>
      <c r="G95" s="78">
        <v>7553.1549999999997</v>
      </c>
      <c r="H95" s="46">
        <v>16458.438999999998</v>
      </c>
      <c r="I95" s="47">
        <v>7651.7430000000004</v>
      </c>
      <c r="J95" s="22">
        <f t="shared" si="8"/>
        <v>286.58499999999913</v>
      </c>
      <c r="K95" s="23">
        <f t="shared" si="8"/>
        <v>98.588000000000648</v>
      </c>
      <c r="L95" s="24">
        <f>J95*G119</f>
        <v>2100.6680499999934</v>
      </c>
      <c r="M95" s="25">
        <f>K95*G120</f>
        <v>722.65004000000476</v>
      </c>
      <c r="N95" s="26">
        <f t="shared" si="7"/>
        <v>2823.3180899999979</v>
      </c>
    </row>
    <row r="96" spans="1:14" ht="15.75" x14ac:dyDescent="0.25">
      <c r="A96" s="17">
        <v>86</v>
      </c>
      <c r="B96" s="29"/>
      <c r="C96" s="31"/>
      <c r="D96" s="97" t="s">
        <v>202</v>
      </c>
      <c r="E96" s="91" t="s">
        <v>103</v>
      </c>
      <c r="F96" s="46">
        <v>8803.0450000000001</v>
      </c>
      <c r="G96" s="78">
        <v>3902.029</v>
      </c>
      <c r="H96" s="46">
        <v>8970.4</v>
      </c>
      <c r="I96" s="47">
        <v>3970.1419999999998</v>
      </c>
      <c r="J96" s="22">
        <f t="shared" si="8"/>
        <v>167.35499999999956</v>
      </c>
      <c r="K96" s="23">
        <f t="shared" si="8"/>
        <v>68.112999999999829</v>
      </c>
      <c r="L96" s="24">
        <f>J96*G119</f>
        <v>1226.7121499999969</v>
      </c>
      <c r="M96" s="25">
        <f>K96*G120</f>
        <v>499.26828999999873</v>
      </c>
      <c r="N96" s="26">
        <f t="shared" si="7"/>
        <v>1725.9804399999957</v>
      </c>
    </row>
    <row r="97" spans="1:14" ht="15.75" x14ac:dyDescent="0.25">
      <c r="A97" s="17">
        <v>87</v>
      </c>
      <c r="B97" s="29"/>
      <c r="C97" s="31"/>
      <c r="D97" s="97" t="s">
        <v>203</v>
      </c>
      <c r="E97" s="91" t="s">
        <v>104</v>
      </c>
      <c r="F97" s="46">
        <v>92.557000000000002</v>
      </c>
      <c r="G97" s="78">
        <v>30.077999999999999</v>
      </c>
      <c r="H97" s="46">
        <v>92.557000000000002</v>
      </c>
      <c r="I97" s="47">
        <v>30.077999999999999</v>
      </c>
      <c r="J97" s="22">
        <f t="shared" si="8"/>
        <v>0</v>
      </c>
      <c r="K97" s="23">
        <f t="shared" si="8"/>
        <v>0</v>
      </c>
      <c r="L97" s="24">
        <f>J97*G119</f>
        <v>0</v>
      </c>
      <c r="M97" s="25">
        <f>K97*G120</f>
        <v>0</v>
      </c>
      <c r="N97" s="26">
        <f t="shared" si="7"/>
        <v>0</v>
      </c>
    </row>
    <row r="98" spans="1:14" ht="15.75" x14ac:dyDescent="0.25">
      <c r="A98" s="17">
        <v>88</v>
      </c>
      <c r="B98" s="29"/>
      <c r="C98" s="31"/>
      <c r="D98" s="97" t="s">
        <v>204</v>
      </c>
      <c r="E98" s="91" t="s">
        <v>105</v>
      </c>
      <c r="F98" s="46">
        <v>3999.7269999999999</v>
      </c>
      <c r="G98" s="78">
        <v>1656.3520000000001</v>
      </c>
      <c r="H98" s="46">
        <v>4023.6210000000001</v>
      </c>
      <c r="I98" s="47">
        <v>1663.903</v>
      </c>
      <c r="J98" s="22">
        <f t="shared" si="8"/>
        <v>23.894000000000233</v>
      </c>
      <c r="K98" s="23">
        <f t="shared" si="8"/>
        <v>7.5509999999999309</v>
      </c>
      <c r="L98" s="24">
        <f>J98*G119</f>
        <v>175.14302000000171</v>
      </c>
      <c r="M98" s="25">
        <f>K98*G120</f>
        <v>55.348829999999495</v>
      </c>
      <c r="N98" s="26">
        <f t="shared" si="7"/>
        <v>230.49185000000119</v>
      </c>
    </row>
    <row r="99" spans="1:14" ht="15.75" x14ac:dyDescent="0.25">
      <c r="A99" s="17">
        <v>89</v>
      </c>
      <c r="B99" s="29"/>
      <c r="C99" s="31"/>
      <c r="D99" s="97" t="s">
        <v>205</v>
      </c>
      <c r="E99" s="91" t="s">
        <v>106</v>
      </c>
      <c r="F99" s="46">
        <v>3909.31</v>
      </c>
      <c r="G99" s="78">
        <v>975.99800000000005</v>
      </c>
      <c r="H99" s="46">
        <v>3936.3389999999999</v>
      </c>
      <c r="I99" s="47">
        <v>990.95600000000002</v>
      </c>
      <c r="J99" s="22">
        <f t="shared" si="8"/>
        <v>27.028999999999996</v>
      </c>
      <c r="K99" s="23">
        <f t="shared" si="8"/>
        <v>14.95799999999997</v>
      </c>
      <c r="L99" s="24">
        <f>J99*G119</f>
        <v>198.12256999999997</v>
      </c>
      <c r="M99" s="25">
        <f>K99*G120</f>
        <v>109.64213999999978</v>
      </c>
      <c r="N99" s="26">
        <f t="shared" si="7"/>
        <v>307.76470999999975</v>
      </c>
    </row>
    <row r="100" spans="1:14" ht="15.75" x14ac:dyDescent="0.25">
      <c r="A100" s="17">
        <v>90</v>
      </c>
      <c r="B100" s="29"/>
      <c r="C100" s="31"/>
      <c r="D100" s="97" t="s">
        <v>206</v>
      </c>
      <c r="E100" s="91" t="s">
        <v>107</v>
      </c>
      <c r="F100" s="46">
        <v>7315.5550000000003</v>
      </c>
      <c r="G100" s="78">
        <v>3212.9430000000002</v>
      </c>
      <c r="H100" s="46">
        <v>7387.2139999999999</v>
      </c>
      <c r="I100" s="47">
        <v>3255.3609999999999</v>
      </c>
      <c r="J100" s="22">
        <f t="shared" si="8"/>
        <v>71.658999999999651</v>
      </c>
      <c r="K100" s="23">
        <f t="shared" si="8"/>
        <v>42.417999999999665</v>
      </c>
      <c r="L100" s="24">
        <f>J100*G119</f>
        <v>525.26046999999744</v>
      </c>
      <c r="M100" s="25">
        <f>K100*G120</f>
        <v>310.92393999999757</v>
      </c>
      <c r="N100" s="26">
        <f t="shared" si="7"/>
        <v>836.18440999999507</v>
      </c>
    </row>
    <row r="101" spans="1:14" ht="15.75" x14ac:dyDescent="0.25">
      <c r="A101" s="17">
        <v>91</v>
      </c>
      <c r="B101" s="29"/>
      <c r="C101" s="31"/>
      <c r="D101" s="97" t="s">
        <v>207</v>
      </c>
      <c r="E101" s="91" t="s">
        <v>108</v>
      </c>
      <c r="F101" s="46">
        <v>1979.9670000000001</v>
      </c>
      <c r="G101" s="78">
        <v>579.49099999999999</v>
      </c>
      <c r="H101" s="46">
        <v>2007.049</v>
      </c>
      <c r="I101" s="47">
        <v>588.69600000000003</v>
      </c>
      <c r="J101" s="22">
        <f t="shared" si="8"/>
        <v>27.08199999999988</v>
      </c>
      <c r="K101" s="23">
        <f t="shared" si="8"/>
        <v>9.2050000000000409</v>
      </c>
      <c r="L101" s="24">
        <f>J101*G119</f>
        <v>198.51105999999913</v>
      </c>
      <c r="M101" s="25">
        <f>K101*G120</f>
        <v>67.4726500000003</v>
      </c>
      <c r="N101" s="26">
        <f t="shared" si="7"/>
        <v>265.98370999999941</v>
      </c>
    </row>
    <row r="102" spans="1:14" ht="15.75" x14ac:dyDescent="0.25">
      <c r="A102" s="17">
        <v>92</v>
      </c>
      <c r="B102" s="29"/>
      <c r="C102" s="31"/>
      <c r="D102" s="97" t="s">
        <v>208</v>
      </c>
      <c r="E102" s="91" t="s">
        <v>109</v>
      </c>
      <c r="F102" s="46">
        <v>3276.6770000000001</v>
      </c>
      <c r="G102" s="78">
        <v>938.31500000000005</v>
      </c>
      <c r="H102" s="46">
        <v>3384.05</v>
      </c>
      <c r="I102" s="47">
        <v>988.52499999999998</v>
      </c>
      <c r="J102" s="22">
        <f t="shared" si="8"/>
        <v>107.37300000000005</v>
      </c>
      <c r="K102" s="23">
        <f t="shared" si="8"/>
        <v>50.209999999999923</v>
      </c>
      <c r="L102" s="24">
        <f>J102*G119</f>
        <v>787.04409000000032</v>
      </c>
      <c r="M102" s="25">
        <f>K102*G120</f>
        <v>368.03929999999946</v>
      </c>
      <c r="N102" s="26">
        <f t="shared" si="7"/>
        <v>1155.0833899999998</v>
      </c>
    </row>
    <row r="103" spans="1:14" ht="15.75" x14ac:dyDescent="0.25">
      <c r="A103" s="17">
        <v>93</v>
      </c>
      <c r="B103" s="29"/>
      <c r="C103" s="31"/>
      <c r="D103" s="97" t="s">
        <v>209</v>
      </c>
      <c r="E103" s="91" t="s">
        <v>110</v>
      </c>
      <c r="F103" s="46">
        <v>3895.3389999999999</v>
      </c>
      <c r="G103" s="78">
        <v>958.78599999999994</v>
      </c>
      <c r="H103" s="46">
        <v>3981.596</v>
      </c>
      <c r="I103" s="47">
        <v>972.59100000000001</v>
      </c>
      <c r="J103" s="22">
        <f t="shared" si="8"/>
        <v>86.257000000000062</v>
      </c>
      <c r="K103" s="23">
        <f t="shared" si="8"/>
        <v>13.805000000000064</v>
      </c>
      <c r="L103" s="24">
        <f>J103*G119</f>
        <v>632.26381000000049</v>
      </c>
      <c r="M103" s="25">
        <f>K103*G120</f>
        <v>101.19065000000047</v>
      </c>
      <c r="N103" s="26">
        <f t="shared" si="7"/>
        <v>733.45446000000095</v>
      </c>
    </row>
    <row r="104" spans="1:14" ht="15.75" x14ac:dyDescent="0.25">
      <c r="A104" s="17">
        <v>94</v>
      </c>
      <c r="B104" s="29"/>
      <c r="C104" s="31"/>
      <c r="D104" s="97"/>
      <c r="E104" s="91" t="s">
        <v>231</v>
      </c>
      <c r="F104" s="46">
        <v>13000.8</v>
      </c>
      <c r="G104" s="78">
        <v>0</v>
      </c>
      <c r="H104" s="46">
        <v>13089.5</v>
      </c>
      <c r="I104" s="47">
        <v>0</v>
      </c>
      <c r="J104" s="22">
        <f>H104-F104</f>
        <v>88.700000000000728</v>
      </c>
      <c r="K104" s="23">
        <f t="shared" si="8"/>
        <v>0</v>
      </c>
      <c r="L104" s="24">
        <f>J104*G119</f>
        <v>650.17100000000539</v>
      </c>
      <c r="M104" s="25">
        <f>K104*G120</f>
        <v>0</v>
      </c>
      <c r="N104" s="26">
        <f>L104+M104</f>
        <v>650.17100000000539</v>
      </c>
    </row>
    <row r="105" spans="1:14" ht="15.75" x14ac:dyDescent="0.25">
      <c r="A105" s="17">
        <v>95</v>
      </c>
      <c r="B105" s="29"/>
      <c r="C105" s="31"/>
      <c r="D105" s="97" t="s">
        <v>210</v>
      </c>
      <c r="E105" s="91" t="s">
        <v>111</v>
      </c>
      <c r="F105" s="46">
        <v>15832.826999999999</v>
      </c>
      <c r="G105" s="78">
        <v>8505.3449999999993</v>
      </c>
      <c r="H105" s="46">
        <v>16041.583000000001</v>
      </c>
      <c r="I105" s="47">
        <v>8541.9339999999993</v>
      </c>
      <c r="J105" s="22">
        <f t="shared" si="8"/>
        <v>208.75600000000122</v>
      </c>
      <c r="K105" s="23">
        <f t="shared" si="8"/>
        <v>36.588999999999942</v>
      </c>
      <c r="L105" s="24">
        <f>J105*G119</f>
        <v>1530.1814800000091</v>
      </c>
      <c r="M105" s="25">
        <f>K105*G120</f>
        <v>268.19736999999958</v>
      </c>
      <c r="N105" s="26">
        <f t="shared" si="7"/>
        <v>1798.3788500000087</v>
      </c>
    </row>
    <row r="106" spans="1:14" ht="15.75" x14ac:dyDescent="0.25">
      <c r="A106" s="17">
        <v>96</v>
      </c>
      <c r="B106" s="29"/>
      <c r="C106" s="31"/>
      <c r="D106" s="97" t="s">
        <v>211</v>
      </c>
      <c r="E106" s="91" t="s">
        <v>112</v>
      </c>
      <c r="F106" s="46">
        <v>32.154000000000003</v>
      </c>
      <c r="G106" s="78">
        <v>14.443</v>
      </c>
      <c r="H106" s="46">
        <v>32.154000000000003</v>
      </c>
      <c r="I106" s="47">
        <v>14.443</v>
      </c>
      <c r="J106" s="22">
        <f t="shared" si="8"/>
        <v>0</v>
      </c>
      <c r="K106" s="23">
        <f t="shared" si="8"/>
        <v>0</v>
      </c>
      <c r="L106" s="24">
        <f>J106*G119</f>
        <v>0</v>
      </c>
      <c r="M106" s="25">
        <f>K106*G120</f>
        <v>0</v>
      </c>
      <c r="N106" s="26">
        <f t="shared" si="7"/>
        <v>0</v>
      </c>
    </row>
    <row r="107" spans="1:14" ht="15.75" x14ac:dyDescent="0.25">
      <c r="A107" s="17">
        <v>97</v>
      </c>
      <c r="B107" s="29"/>
      <c r="C107" s="31"/>
      <c r="D107" s="97" t="s">
        <v>212</v>
      </c>
      <c r="E107" s="91" t="s">
        <v>113</v>
      </c>
      <c r="F107" s="46">
        <v>3493.1550000000002</v>
      </c>
      <c r="G107" s="78">
        <v>1737.2070000000001</v>
      </c>
      <c r="H107" s="46">
        <v>3589.9859999999999</v>
      </c>
      <c r="I107" s="47">
        <v>1811.6769999999999</v>
      </c>
      <c r="J107" s="22">
        <f t="shared" si="8"/>
        <v>96.830999999999676</v>
      </c>
      <c r="K107" s="23">
        <f t="shared" si="8"/>
        <v>74.4699999999998</v>
      </c>
      <c r="L107" s="24">
        <f>J107*G119</f>
        <v>709.77122999999767</v>
      </c>
      <c r="M107" s="25">
        <f>K107*G120</f>
        <v>545.86509999999851</v>
      </c>
      <c r="N107" s="26">
        <f t="shared" si="7"/>
        <v>1255.6363299999962</v>
      </c>
    </row>
    <row r="108" spans="1:14" ht="15.75" x14ac:dyDescent="0.25">
      <c r="A108" s="17">
        <v>98</v>
      </c>
      <c r="B108" s="29"/>
      <c r="C108" s="31"/>
      <c r="D108" s="97" t="s">
        <v>213</v>
      </c>
      <c r="E108" s="91" t="s">
        <v>114</v>
      </c>
      <c r="F108" s="46">
        <v>7571.9</v>
      </c>
      <c r="G108" s="78">
        <v>3162.4250000000002</v>
      </c>
      <c r="H108" s="46">
        <v>7669.5749999999998</v>
      </c>
      <c r="I108" s="47">
        <v>3212.3679999999999</v>
      </c>
      <c r="J108" s="22">
        <f t="shared" si="8"/>
        <v>97.675000000000182</v>
      </c>
      <c r="K108" s="23">
        <f t="shared" si="8"/>
        <v>49.942999999999756</v>
      </c>
      <c r="L108" s="24">
        <f>J108*G119</f>
        <v>715.9577500000014</v>
      </c>
      <c r="M108" s="25">
        <f>K108*G120</f>
        <v>366.08218999999821</v>
      </c>
      <c r="N108" s="26">
        <f t="shared" si="7"/>
        <v>1082.0399399999997</v>
      </c>
    </row>
    <row r="109" spans="1:14" ht="15.75" x14ac:dyDescent="0.25">
      <c r="A109" s="17">
        <v>99</v>
      </c>
      <c r="B109" s="29"/>
      <c r="C109" s="31"/>
      <c r="D109" s="97" t="s">
        <v>214</v>
      </c>
      <c r="E109" s="91" t="s">
        <v>115</v>
      </c>
      <c r="F109" s="46">
        <v>3830.1309999999999</v>
      </c>
      <c r="G109" s="78">
        <v>1684.2070000000001</v>
      </c>
      <c r="H109" s="46">
        <v>3952.2420000000002</v>
      </c>
      <c r="I109" s="47">
        <v>1728.259</v>
      </c>
      <c r="J109" s="22">
        <f t="shared" si="8"/>
        <v>122.11100000000033</v>
      </c>
      <c r="K109" s="23">
        <f t="shared" si="8"/>
        <v>44.051999999999907</v>
      </c>
      <c r="L109" s="24">
        <f>J109*G119</f>
        <v>895.07363000000248</v>
      </c>
      <c r="M109" s="25">
        <f>K109*G120</f>
        <v>322.90115999999932</v>
      </c>
      <c r="N109" s="26">
        <f t="shared" si="7"/>
        <v>1217.9747900000018</v>
      </c>
    </row>
    <row r="110" spans="1:14" ht="15.75" x14ac:dyDescent="0.25">
      <c r="A110" s="17">
        <v>100</v>
      </c>
      <c r="B110" s="29"/>
      <c r="C110" s="31"/>
      <c r="D110" s="97" t="s">
        <v>215</v>
      </c>
      <c r="E110" s="91" t="s">
        <v>116</v>
      </c>
      <c r="F110" s="46">
        <v>12693.545</v>
      </c>
      <c r="G110" s="78">
        <v>5634.3389999999999</v>
      </c>
      <c r="H110" s="46">
        <v>12693.545</v>
      </c>
      <c r="I110" s="47">
        <v>5634.3389999999999</v>
      </c>
      <c r="J110" s="22">
        <f t="shared" si="8"/>
        <v>0</v>
      </c>
      <c r="K110" s="23">
        <f t="shared" si="8"/>
        <v>0</v>
      </c>
      <c r="L110" s="24">
        <f>J110*G119</f>
        <v>0</v>
      </c>
      <c r="M110" s="25">
        <f>K110*G120</f>
        <v>0</v>
      </c>
      <c r="N110" s="26">
        <f t="shared" si="7"/>
        <v>0</v>
      </c>
    </row>
    <row r="111" spans="1:14" ht="15.75" x14ac:dyDescent="0.25">
      <c r="A111" s="102">
        <v>101</v>
      </c>
      <c r="B111" s="29"/>
      <c r="C111" s="31"/>
      <c r="D111" s="97" t="s">
        <v>218</v>
      </c>
      <c r="E111" s="91" t="s">
        <v>128</v>
      </c>
      <c r="F111" s="46">
        <v>16975.282999999999</v>
      </c>
      <c r="G111" s="78">
        <v>25158.527999999998</v>
      </c>
      <c r="H111" s="46">
        <v>17207.133000000002</v>
      </c>
      <c r="I111" s="47">
        <v>25604.588</v>
      </c>
      <c r="J111" s="22">
        <f t="shared" si="8"/>
        <v>231.85000000000218</v>
      </c>
      <c r="K111" s="23">
        <f t="shared" si="8"/>
        <v>446.06000000000131</v>
      </c>
      <c r="L111" s="24">
        <f>J111*G119</f>
        <v>1699.4605000000161</v>
      </c>
      <c r="M111" s="25">
        <f>K111*G120</f>
        <v>3269.6198000000095</v>
      </c>
      <c r="N111" s="26">
        <f t="shared" si="7"/>
        <v>4969.0803000000251</v>
      </c>
    </row>
    <row r="112" spans="1:14" ht="16.5" thickBot="1" x14ac:dyDescent="0.3">
      <c r="A112" s="103">
        <v>102</v>
      </c>
      <c r="B112" s="52"/>
      <c r="C112" s="67"/>
      <c r="D112" s="99">
        <v>342234</v>
      </c>
      <c r="E112" s="92" t="s">
        <v>230</v>
      </c>
      <c r="F112" s="104">
        <v>70048.17</v>
      </c>
      <c r="G112" s="109">
        <v>23491.227999999999</v>
      </c>
      <c r="H112" s="74">
        <v>70610.024000000005</v>
      </c>
      <c r="I112" s="110">
        <v>23606.102999999999</v>
      </c>
      <c r="J112" s="89">
        <f t="shared" si="8"/>
        <v>561.85400000000664</v>
      </c>
      <c r="K112" s="88">
        <f t="shared" si="8"/>
        <v>114.875</v>
      </c>
      <c r="L112" s="56">
        <f>J112*G119</f>
        <v>4118.3898200000485</v>
      </c>
      <c r="M112" s="57">
        <f>K112*G120</f>
        <v>842.03375000000005</v>
      </c>
      <c r="N112" s="58">
        <f>L112+M112</f>
        <v>4960.4235700000481</v>
      </c>
    </row>
    <row r="113" spans="1:14" ht="16.5" thickBot="1" x14ac:dyDescent="0.3">
      <c r="A113" s="59"/>
      <c r="B113" s="60" t="s">
        <v>117</v>
      </c>
      <c r="C113" s="68"/>
      <c r="D113" s="100"/>
      <c r="E113" s="94"/>
      <c r="F113" s="107"/>
      <c r="G113" s="108"/>
      <c r="H113" s="107"/>
      <c r="I113" s="108"/>
      <c r="J113" s="62">
        <f>SUM(J11:J112)</f>
        <v>11129.221000000027</v>
      </c>
      <c r="K113" s="63">
        <f>SUM(K11:K112)</f>
        <v>3691.1880000000065</v>
      </c>
      <c r="L113" s="64">
        <f>SUM(L11:L112)</f>
        <v>81577.189930000139</v>
      </c>
      <c r="M113" s="65">
        <f>SUM(M11:M112)</f>
        <v>27004.137810000033</v>
      </c>
      <c r="N113" s="69">
        <f>L113+M113</f>
        <v>108581.32774000017</v>
      </c>
    </row>
    <row r="114" spans="1:14" ht="16.5" thickBot="1" x14ac:dyDescent="0.3">
      <c r="A114" s="51"/>
      <c r="B114" s="52"/>
      <c r="C114" s="53"/>
      <c r="D114" s="98"/>
      <c r="E114" s="95"/>
      <c r="F114" s="79"/>
      <c r="G114" s="90"/>
      <c r="H114" s="79"/>
      <c r="I114" s="90"/>
      <c r="J114" s="54"/>
      <c r="K114" s="55"/>
      <c r="L114" s="56"/>
      <c r="M114" s="57"/>
      <c r="N114" s="58"/>
    </row>
    <row r="115" spans="1:14" ht="16.5" thickBot="1" x14ac:dyDescent="0.3">
      <c r="A115" s="59"/>
      <c r="B115" s="60" t="s">
        <v>118</v>
      </c>
      <c r="C115" s="61"/>
      <c r="D115" s="101">
        <v>25972</v>
      </c>
      <c r="E115" s="93"/>
      <c r="F115" s="80">
        <v>1356430.2720000001</v>
      </c>
      <c r="G115" s="106">
        <v>527653.40399999998</v>
      </c>
      <c r="H115" s="80">
        <v>1368230.5919999999</v>
      </c>
      <c r="I115" s="81">
        <v>531917.6</v>
      </c>
      <c r="J115" s="62">
        <f>H115-F115</f>
        <v>11800.319999999832</v>
      </c>
      <c r="K115" s="63">
        <f>I115-G115</f>
        <v>4264.1959999999963</v>
      </c>
      <c r="L115" s="64">
        <f>J115*G119</f>
        <v>86496.345599998778</v>
      </c>
      <c r="M115" s="65">
        <f>K115*G120</f>
        <v>31256.556679999972</v>
      </c>
      <c r="N115" s="66">
        <f>L115+M115</f>
        <v>117752.90227999876</v>
      </c>
    </row>
    <row r="117" spans="1:14" x14ac:dyDescent="0.25">
      <c r="B117" s="73" t="s">
        <v>119</v>
      </c>
      <c r="C117" s="73">
        <v>40</v>
      </c>
    </row>
    <row r="118" spans="1:14" ht="15.75" thickBot="1" x14ac:dyDescent="0.3"/>
    <row r="119" spans="1:14" ht="16.5" thickBot="1" x14ac:dyDescent="0.3">
      <c r="B119" s="113" t="s">
        <v>120</v>
      </c>
      <c r="C119" s="113"/>
      <c r="D119" s="113"/>
      <c r="E119" s="113"/>
      <c r="F119" s="114"/>
      <c r="G119" s="32">
        <v>7.33</v>
      </c>
      <c r="J119" s="115" t="s">
        <v>121</v>
      </c>
      <c r="K119" s="116"/>
      <c r="L119" s="117" t="s">
        <v>121</v>
      </c>
      <c r="M119" s="116"/>
      <c r="N119" s="33" t="s">
        <v>122</v>
      </c>
    </row>
    <row r="120" spans="1:14" ht="16.5" thickBot="1" x14ac:dyDescent="0.3">
      <c r="B120" s="113" t="s">
        <v>123</v>
      </c>
      <c r="C120" s="113"/>
      <c r="D120" s="113"/>
      <c r="E120" s="113"/>
      <c r="F120" s="114"/>
      <c r="G120" s="34">
        <v>7.33</v>
      </c>
      <c r="J120" s="35" t="s">
        <v>17</v>
      </c>
      <c r="K120" s="36" t="s">
        <v>18</v>
      </c>
      <c r="L120" s="37" t="s">
        <v>19</v>
      </c>
      <c r="M120" s="36" t="s">
        <v>20</v>
      </c>
      <c r="N120" s="38" t="s">
        <v>124</v>
      </c>
    </row>
    <row r="121" spans="1:14" ht="16.5" thickBot="1" x14ac:dyDescent="0.3">
      <c r="G121" s="39"/>
      <c r="J121" s="40">
        <f>J115-J113</f>
        <v>671.09899999980553</v>
      </c>
      <c r="K121" s="41">
        <f>K115-K113</f>
        <v>573.00799999998981</v>
      </c>
      <c r="L121" s="42">
        <f>L115-L113</f>
        <v>4919.1556699986395</v>
      </c>
      <c r="M121" s="42">
        <f>M115-M113</f>
        <v>4252.4188699999395</v>
      </c>
      <c r="N121" s="42">
        <f>L121+M121</f>
        <v>9171.574539998579</v>
      </c>
    </row>
  </sheetData>
  <mergeCells count="10">
    <mergeCell ref="B119:F119"/>
    <mergeCell ref="J119:K119"/>
    <mergeCell ref="L119:M119"/>
    <mergeCell ref="B120:F120"/>
    <mergeCell ref="B2:G2"/>
    <mergeCell ref="H2:J2"/>
    <mergeCell ref="F4:G4"/>
    <mergeCell ref="B6:F6"/>
    <mergeCell ref="E9:E10"/>
    <mergeCell ref="L9:M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сентябрь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Осипов</dc:creator>
  <cp:lastModifiedBy>User1</cp:lastModifiedBy>
  <dcterms:created xsi:type="dcterms:W3CDTF">2016-07-23T11:48:10Z</dcterms:created>
  <dcterms:modified xsi:type="dcterms:W3CDTF">2024-09-25T09:36:51Z</dcterms:modified>
</cp:coreProperties>
</file>