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240" yWindow="135" windowWidth="19440" windowHeight="9780" tabRatio="602"/>
  </bookViews>
  <sheets>
    <sheet name="май" sheetId="20" r:id="rId1"/>
  </sheets>
  <calcPr calcId="152511"/>
</workbook>
</file>

<file path=xl/calcChain.xml><?xml version="1.0" encoding="utf-8"?>
<calcChain xmlns="http://schemas.openxmlformats.org/spreadsheetml/2006/main">
  <c r="J77" i="20" l="1"/>
  <c r="J104" i="20" l="1"/>
  <c r="L104" i="20" s="1"/>
  <c r="K104" i="20"/>
  <c r="M104" i="20" s="1"/>
  <c r="N104" i="20" l="1"/>
  <c r="J11" i="20" l="1"/>
  <c r="K59" i="20" l="1"/>
  <c r="M59" i="20" s="1"/>
  <c r="J59" i="20"/>
  <c r="L59" i="20" s="1"/>
  <c r="N59" i="20" l="1"/>
  <c r="K115" i="20" l="1"/>
  <c r="J115" i="20"/>
  <c r="L115" i="20" s="1"/>
  <c r="K112" i="20"/>
  <c r="M112" i="20" s="1"/>
  <c r="J112" i="20"/>
  <c r="L112" i="20" s="1"/>
  <c r="K111" i="20"/>
  <c r="M111" i="20" s="1"/>
  <c r="J111" i="20"/>
  <c r="L111" i="20" s="1"/>
  <c r="K110" i="20"/>
  <c r="M110" i="20" s="1"/>
  <c r="J110" i="20"/>
  <c r="L110" i="20" s="1"/>
  <c r="K109" i="20"/>
  <c r="M109" i="20" s="1"/>
  <c r="J109" i="20"/>
  <c r="L109" i="20" s="1"/>
  <c r="K108" i="20"/>
  <c r="M108" i="20" s="1"/>
  <c r="J108" i="20"/>
  <c r="L108" i="20" s="1"/>
  <c r="K107" i="20"/>
  <c r="M107" i="20" s="1"/>
  <c r="J107" i="20"/>
  <c r="L107" i="20" s="1"/>
  <c r="K106" i="20"/>
  <c r="M106" i="20" s="1"/>
  <c r="J106" i="20"/>
  <c r="L106" i="20" s="1"/>
  <c r="K105" i="20"/>
  <c r="M105" i="20" s="1"/>
  <c r="J105" i="20"/>
  <c r="L105" i="20" s="1"/>
  <c r="K103" i="20"/>
  <c r="M103" i="20" s="1"/>
  <c r="J103" i="20"/>
  <c r="L103" i="20" s="1"/>
  <c r="K102" i="20"/>
  <c r="M102" i="20" s="1"/>
  <c r="J102" i="20"/>
  <c r="L102" i="20" s="1"/>
  <c r="K101" i="20"/>
  <c r="M101" i="20" s="1"/>
  <c r="J101" i="20"/>
  <c r="L101" i="20" s="1"/>
  <c r="K100" i="20"/>
  <c r="M100" i="20" s="1"/>
  <c r="J100" i="20"/>
  <c r="L100" i="20" s="1"/>
  <c r="K99" i="20"/>
  <c r="M99" i="20" s="1"/>
  <c r="J99" i="20"/>
  <c r="L99" i="20" s="1"/>
  <c r="K98" i="20"/>
  <c r="M98" i="20" s="1"/>
  <c r="J98" i="20"/>
  <c r="L98" i="20" s="1"/>
  <c r="K97" i="20"/>
  <c r="M97" i="20" s="1"/>
  <c r="J97" i="20"/>
  <c r="L97" i="20" s="1"/>
  <c r="K96" i="20"/>
  <c r="M96" i="20" s="1"/>
  <c r="J96" i="20"/>
  <c r="L96" i="20" s="1"/>
  <c r="K95" i="20"/>
  <c r="M95" i="20" s="1"/>
  <c r="J95" i="20"/>
  <c r="L95" i="20" s="1"/>
  <c r="K94" i="20"/>
  <c r="M94" i="20" s="1"/>
  <c r="J94" i="20"/>
  <c r="L94" i="20" s="1"/>
  <c r="K93" i="20"/>
  <c r="M93" i="20" s="1"/>
  <c r="J93" i="20"/>
  <c r="L93" i="20" s="1"/>
  <c r="K92" i="20"/>
  <c r="M92" i="20" s="1"/>
  <c r="J92" i="20"/>
  <c r="L92" i="20" s="1"/>
  <c r="K91" i="20"/>
  <c r="M91" i="20" s="1"/>
  <c r="J91" i="20"/>
  <c r="L91" i="20" s="1"/>
  <c r="K90" i="20"/>
  <c r="M90" i="20" s="1"/>
  <c r="J90" i="20"/>
  <c r="L90" i="20" s="1"/>
  <c r="K89" i="20"/>
  <c r="M89" i="20" s="1"/>
  <c r="J89" i="20"/>
  <c r="L89" i="20" s="1"/>
  <c r="K88" i="20"/>
  <c r="M88" i="20" s="1"/>
  <c r="J88" i="20"/>
  <c r="L88" i="20" s="1"/>
  <c r="K87" i="20"/>
  <c r="M87" i="20" s="1"/>
  <c r="J87" i="20"/>
  <c r="L87" i="20" s="1"/>
  <c r="K86" i="20"/>
  <c r="M86" i="20" s="1"/>
  <c r="J86" i="20"/>
  <c r="L86" i="20" s="1"/>
  <c r="K85" i="20"/>
  <c r="M85" i="20" s="1"/>
  <c r="J85" i="20"/>
  <c r="L85" i="20" s="1"/>
  <c r="K84" i="20"/>
  <c r="M84" i="20" s="1"/>
  <c r="J84" i="20"/>
  <c r="L84" i="20" s="1"/>
  <c r="K83" i="20"/>
  <c r="M83" i="20" s="1"/>
  <c r="J83" i="20"/>
  <c r="L83" i="20" s="1"/>
  <c r="K82" i="20"/>
  <c r="M82" i="20" s="1"/>
  <c r="J82" i="20"/>
  <c r="L82" i="20" s="1"/>
  <c r="K81" i="20"/>
  <c r="M81" i="20" s="1"/>
  <c r="J81" i="20"/>
  <c r="L81" i="20" s="1"/>
  <c r="K80" i="20"/>
  <c r="M80" i="20" s="1"/>
  <c r="J80" i="20"/>
  <c r="L80" i="20" s="1"/>
  <c r="K79" i="20"/>
  <c r="M79" i="20" s="1"/>
  <c r="J79" i="20"/>
  <c r="L79" i="20" s="1"/>
  <c r="K78" i="20"/>
  <c r="M78" i="20" s="1"/>
  <c r="J78" i="20"/>
  <c r="L78" i="20" s="1"/>
  <c r="K77" i="20"/>
  <c r="M77" i="20" s="1"/>
  <c r="L77" i="20"/>
  <c r="K76" i="20"/>
  <c r="M76" i="20" s="1"/>
  <c r="J76" i="20"/>
  <c r="L76" i="20" s="1"/>
  <c r="K75" i="20"/>
  <c r="M75" i="20" s="1"/>
  <c r="J75" i="20"/>
  <c r="L75" i="20" s="1"/>
  <c r="K74" i="20"/>
  <c r="M74" i="20" s="1"/>
  <c r="J74" i="20"/>
  <c r="L74" i="20" s="1"/>
  <c r="K73" i="20"/>
  <c r="M73" i="20" s="1"/>
  <c r="J73" i="20"/>
  <c r="L73" i="20" s="1"/>
  <c r="K72" i="20"/>
  <c r="M72" i="20" s="1"/>
  <c r="J72" i="20"/>
  <c r="L72" i="20" s="1"/>
  <c r="K71" i="20"/>
  <c r="M71" i="20" s="1"/>
  <c r="J71" i="20"/>
  <c r="L71" i="20" s="1"/>
  <c r="K70" i="20"/>
  <c r="M70" i="20" s="1"/>
  <c r="J70" i="20"/>
  <c r="L70" i="20" s="1"/>
  <c r="K69" i="20"/>
  <c r="M69" i="20" s="1"/>
  <c r="J69" i="20"/>
  <c r="L69" i="20" s="1"/>
  <c r="K68" i="20"/>
  <c r="M68" i="20" s="1"/>
  <c r="J68" i="20"/>
  <c r="L68" i="20" s="1"/>
  <c r="K67" i="20"/>
  <c r="M67" i="20" s="1"/>
  <c r="J67" i="20"/>
  <c r="L67" i="20" s="1"/>
  <c r="K66" i="20"/>
  <c r="M66" i="20" s="1"/>
  <c r="J66" i="20"/>
  <c r="L66" i="20" s="1"/>
  <c r="K65" i="20"/>
  <c r="M65" i="20" s="1"/>
  <c r="J65" i="20"/>
  <c r="L65" i="20" s="1"/>
  <c r="K64" i="20"/>
  <c r="M64" i="20" s="1"/>
  <c r="J64" i="20"/>
  <c r="L64" i="20" s="1"/>
  <c r="K63" i="20"/>
  <c r="M63" i="20" s="1"/>
  <c r="J63" i="20"/>
  <c r="L63" i="20" s="1"/>
  <c r="K62" i="20"/>
  <c r="M62" i="20" s="1"/>
  <c r="J62" i="20"/>
  <c r="L62" i="20" s="1"/>
  <c r="K61" i="20"/>
  <c r="M61" i="20" s="1"/>
  <c r="J61" i="20"/>
  <c r="L61" i="20" s="1"/>
  <c r="K60" i="20"/>
  <c r="M60" i="20" s="1"/>
  <c r="J60" i="20"/>
  <c r="L60" i="20" s="1"/>
  <c r="K58" i="20"/>
  <c r="M58" i="20" s="1"/>
  <c r="J58" i="20"/>
  <c r="L58" i="20" s="1"/>
  <c r="K57" i="20"/>
  <c r="M57" i="20" s="1"/>
  <c r="J57" i="20"/>
  <c r="L57" i="20" s="1"/>
  <c r="K56" i="20"/>
  <c r="M56" i="20" s="1"/>
  <c r="J56" i="20"/>
  <c r="L56" i="20" s="1"/>
  <c r="K55" i="20"/>
  <c r="M55" i="20" s="1"/>
  <c r="J55" i="20"/>
  <c r="L55" i="20" s="1"/>
  <c r="K54" i="20"/>
  <c r="M54" i="20" s="1"/>
  <c r="J54" i="20"/>
  <c r="L54" i="20" s="1"/>
  <c r="K53" i="20"/>
  <c r="M53" i="20" s="1"/>
  <c r="J53" i="20"/>
  <c r="L53" i="20" s="1"/>
  <c r="K52" i="20"/>
  <c r="M52" i="20" s="1"/>
  <c r="J52" i="20"/>
  <c r="L52" i="20" s="1"/>
  <c r="K51" i="20"/>
  <c r="M51" i="20" s="1"/>
  <c r="J51" i="20"/>
  <c r="L51" i="20" s="1"/>
  <c r="K50" i="20"/>
  <c r="M50" i="20" s="1"/>
  <c r="J50" i="20"/>
  <c r="L50" i="20" s="1"/>
  <c r="K49" i="20"/>
  <c r="M49" i="20" s="1"/>
  <c r="J49" i="20"/>
  <c r="L49" i="20" s="1"/>
  <c r="K48" i="20"/>
  <c r="M48" i="20" s="1"/>
  <c r="J48" i="20"/>
  <c r="L48" i="20" s="1"/>
  <c r="K47" i="20"/>
  <c r="M47" i="20" s="1"/>
  <c r="J47" i="20"/>
  <c r="L47" i="20" s="1"/>
  <c r="K46" i="20"/>
  <c r="M46" i="20" s="1"/>
  <c r="J46" i="20"/>
  <c r="L46" i="20" s="1"/>
  <c r="K45" i="20"/>
  <c r="M45" i="20" s="1"/>
  <c r="J45" i="20"/>
  <c r="L45" i="20" s="1"/>
  <c r="K44" i="20"/>
  <c r="M44" i="20" s="1"/>
  <c r="J44" i="20"/>
  <c r="L44" i="20" s="1"/>
  <c r="K43" i="20"/>
  <c r="M43" i="20" s="1"/>
  <c r="J43" i="20"/>
  <c r="L43" i="20" s="1"/>
  <c r="K42" i="20"/>
  <c r="M42" i="20" s="1"/>
  <c r="J42" i="20"/>
  <c r="L42" i="20" s="1"/>
  <c r="K41" i="20"/>
  <c r="M41" i="20" s="1"/>
  <c r="J41" i="20"/>
  <c r="L41" i="20" s="1"/>
  <c r="K40" i="20"/>
  <c r="M40" i="20" s="1"/>
  <c r="J40" i="20"/>
  <c r="L40" i="20" s="1"/>
  <c r="K39" i="20"/>
  <c r="M39" i="20" s="1"/>
  <c r="J39" i="20"/>
  <c r="L39" i="20" s="1"/>
  <c r="K38" i="20"/>
  <c r="M38" i="20" s="1"/>
  <c r="J38" i="20"/>
  <c r="L38" i="20" s="1"/>
  <c r="K37" i="20"/>
  <c r="M37" i="20" s="1"/>
  <c r="J37" i="20"/>
  <c r="L37" i="20" s="1"/>
  <c r="K36" i="20"/>
  <c r="M36" i="20" s="1"/>
  <c r="J36" i="20"/>
  <c r="L36" i="20" s="1"/>
  <c r="K35" i="20"/>
  <c r="M35" i="20" s="1"/>
  <c r="J35" i="20"/>
  <c r="L35" i="20" s="1"/>
  <c r="K34" i="20"/>
  <c r="M34" i="20" s="1"/>
  <c r="J34" i="20"/>
  <c r="L34" i="20" s="1"/>
  <c r="K33" i="20"/>
  <c r="M33" i="20" s="1"/>
  <c r="J33" i="20"/>
  <c r="L33" i="20" s="1"/>
  <c r="K32" i="20"/>
  <c r="M32" i="20" s="1"/>
  <c r="J32" i="20"/>
  <c r="L32" i="20" s="1"/>
  <c r="K31" i="20"/>
  <c r="M31" i="20" s="1"/>
  <c r="J31" i="20"/>
  <c r="L31" i="20" s="1"/>
  <c r="K30" i="20"/>
  <c r="M30" i="20" s="1"/>
  <c r="J30" i="20"/>
  <c r="L30" i="20" s="1"/>
  <c r="K29" i="20"/>
  <c r="M29" i="20" s="1"/>
  <c r="J29" i="20"/>
  <c r="L29" i="20" s="1"/>
  <c r="K28" i="20"/>
  <c r="M28" i="20" s="1"/>
  <c r="J28" i="20"/>
  <c r="L28" i="20" s="1"/>
  <c r="K27" i="20"/>
  <c r="M27" i="20" s="1"/>
  <c r="J27" i="20"/>
  <c r="L27" i="20" s="1"/>
  <c r="K26" i="20"/>
  <c r="M26" i="20" s="1"/>
  <c r="J26" i="20"/>
  <c r="L26" i="20" s="1"/>
  <c r="K25" i="20"/>
  <c r="M25" i="20" s="1"/>
  <c r="J25" i="20"/>
  <c r="L25" i="20" s="1"/>
  <c r="K24" i="20"/>
  <c r="M24" i="20" s="1"/>
  <c r="J24" i="20"/>
  <c r="L24" i="20" s="1"/>
  <c r="K23" i="20"/>
  <c r="M23" i="20" s="1"/>
  <c r="J23" i="20"/>
  <c r="L23" i="20" s="1"/>
  <c r="K22" i="20"/>
  <c r="M22" i="20" s="1"/>
  <c r="J22" i="20"/>
  <c r="L22" i="20" s="1"/>
  <c r="K21" i="20"/>
  <c r="M21" i="20" s="1"/>
  <c r="J21" i="20"/>
  <c r="L21" i="20" s="1"/>
  <c r="K20" i="20"/>
  <c r="M20" i="20" s="1"/>
  <c r="J20" i="20"/>
  <c r="L20" i="20" s="1"/>
  <c r="K19" i="20"/>
  <c r="M19" i="20" s="1"/>
  <c r="J19" i="20"/>
  <c r="L19" i="20" s="1"/>
  <c r="K18" i="20"/>
  <c r="M18" i="20" s="1"/>
  <c r="J18" i="20"/>
  <c r="L18" i="20" s="1"/>
  <c r="K17" i="20"/>
  <c r="M17" i="20" s="1"/>
  <c r="J17" i="20"/>
  <c r="L17" i="20" s="1"/>
  <c r="K16" i="20"/>
  <c r="M16" i="20" s="1"/>
  <c r="J16" i="20"/>
  <c r="L16" i="20" s="1"/>
  <c r="K15" i="20"/>
  <c r="M15" i="20" s="1"/>
  <c r="J15" i="20"/>
  <c r="L15" i="20" s="1"/>
  <c r="K14" i="20"/>
  <c r="M14" i="20" s="1"/>
  <c r="J14" i="20"/>
  <c r="L14" i="20" s="1"/>
  <c r="K13" i="20"/>
  <c r="M13" i="20" s="1"/>
  <c r="J13" i="20"/>
  <c r="L13" i="20" s="1"/>
  <c r="K12" i="20"/>
  <c r="M12" i="20" s="1"/>
  <c r="J12" i="20"/>
  <c r="L12" i="20" s="1"/>
  <c r="K11" i="20"/>
  <c r="N79" i="20" l="1"/>
  <c r="N80" i="20"/>
  <c r="N81" i="20"/>
  <c r="N82" i="20"/>
  <c r="N84" i="20"/>
  <c r="N85" i="20"/>
  <c r="N86" i="20"/>
  <c r="N87" i="20"/>
  <c r="N88" i="20"/>
  <c r="N89" i="20"/>
  <c r="N90" i="20"/>
  <c r="N91" i="20"/>
  <c r="N92" i="20"/>
  <c r="N93" i="20"/>
  <c r="N83" i="20"/>
  <c r="K113" i="20"/>
  <c r="K121" i="20" s="1"/>
  <c r="N94" i="20"/>
  <c r="N95" i="20"/>
  <c r="N96" i="20"/>
  <c r="N97" i="20"/>
  <c r="N98" i="20"/>
  <c r="N99" i="20"/>
  <c r="N100" i="20"/>
  <c r="N101" i="20"/>
  <c r="N102" i="20"/>
  <c r="N103" i="20"/>
  <c r="N105" i="20"/>
  <c r="N106" i="20"/>
  <c r="N107" i="20"/>
  <c r="N108" i="20"/>
  <c r="N109" i="20"/>
  <c r="N110" i="20"/>
  <c r="N111" i="20"/>
  <c r="N78" i="20"/>
  <c r="N112" i="20"/>
  <c r="N12" i="20"/>
  <c r="N13" i="20"/>
  <c r="N15" i="20"/>
  <c r="N16" i="20"/>
  <c r="N17" i="20"/>
  <c r="N18" i="20"/>
  <c r="N19" i="20"/>
  <c r="N20" i="20"/>
  <c r="N21" i="20"/>
  <c r="N22" i="20"/>
  <c r="N24" i="20"/>
  <c r="N25" i="20"/>
  <c r="N27" i="20"/>
  <c r="N28" i="20"/>
  <c r="N29" i="20"/>
  <c r="N30" i="20"/>
  <c r="N31" i="20"/>
  <c r="N32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23" i="20"/>
  <c r="N77" i="20"/>
  <c r="N74" i="20"/>
  <c r="N75" i="20"/>
  <c r="N76" i="20"/>
  <c r="N73" i="20"/>
  <c r="N26" i="20"/>
  <c r="N14" i="20"/>
  <c r="J113" i="20"/>
  <c r="J121" i="20" s="1"/>
  <c r="N33" i="20"/>
  <c r="L11" i="20"/>
  <c r="M115" i="20"/>
  <c r="M11" i="20"/>
  <c r="M113" i="20" s="1"/>
  <c r="M121" i="20" l="1"/>
  <c r="N115" i="20"/>
  <c r="L113" i="20"/>
  <c r="N11" i="20"/>
  <c r="N113" i="20" l="1"/>
  <c r="L121" i="20"/>
  <c r="N121" i="20" s="1"/>
</calcChain>
</file>

<file path=xl/sharedStrings.xml><?xml version="1.0" encoding="utf-8"?>
<sst xmlns="http://schemas.openxmlformats.org/spreadsheetml/2006/main" count="241" uniqueCount="232">
  <si>
    <t>Участок</t>
  </si>
  <si>
    <t>Ведомость по потреблению электроэнергии</t>
  </si>
  <si>
    <t>Потребитель:</t>
  </si>
  <si>
    <t>СНТ "Автопромовец"</t>
  </si>
  <si>
    <t>Показания расхода электроэнергии за:</t>
  </si>
  <si>
    <t>№</t>
  </si>
  <si>
    <t>Ф.И.О.</t>
  </si>
  <si>
    <t>История</t>
  </si>
  <si>
    <t>Счетчик</t>
  </si>
  <si>
    <t>Показания на:</t>
  </si>
  <si>
    <t>Расход кВт/ч</t>
  </si>
  <si>
    <t>Расход (руб)</t>
  </si>
  <si>
    <t>Сумма (руб)</t>
  </si>
  <si>
    <t>п.п.</t>
  </si>
  <si>
    <t>владельца</t>
  </si>
  <si>
    <t>дневной тариф (кВт/ч)</t>
  </si>
  <si>
    <t>ночной тариф (кВт/ч)</t>
  </si>
  <si>
    <t>день Т1  (кВт/ч)</t>
  </si>
  <si>
    <t>ночь Т2 (кВт/ч)</t>
  </si>
  <si>
    <t>день Т1 (руб)</t>
  </si>
  <si>
    <t>ночь Т2 (руб)</t>
  </si>
  <si>
    <t>к оплате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</si>
  <si>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</si>
  <si>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</si>
  <si>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</si>
  <si>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</si>
  <si>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</si>
  <si>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</si>
  <si>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</si>
  <si>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</si>
  <si>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</si>
  <si>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</si>
  <si>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</si>
  <si>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</si>
  <si>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</si>
  <si>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</si>
  <si>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</si>
  <si>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№ 16</t>
  </si>
  <si>
    <t>№ 17</t>
  </si>
  <si>
    <t>№ 18</t>
  </si>
  <si>
    <t>№ 19</t>
  </si>
  <si>
    <t>№ 20</t>
  </si>
  <si>
    <t>№ 21</t>
  </si>
  <si>
    <t>№ 22</t>
  </si>
  <si>
    <t>№ 23</t>
  </si>
  <si>
    <t>№ 24</t>
  </si>
  <si>
    <t>№ 25</t>
  </si>
  <si>
    <t>№ 27</t>
  </si>
  <si>
    <t>№ 28</t>
  </si>
  <si>
    <t>№ 29</t>
  </si>
  <si>
    <t>№ 31</t>
  </si>
  <si>
    <t>№ 32</t>
  </si>
  <si>
    <t>№ 33</t>
  </si>
  <si>
    <t>№ 35</t>
  </si>
  <si>
    <t>№ 37</t>
  </si>
  <si>
    <t>№ 38</t>
  </si>
  <si>
    <t>№ 39</t>
  </si>
  <si>
    <t>№ 41</t>
  </si>
  <si>
    <t>№ 42</t>
  </si>
  <si>
    <t>№ 43</t>
  </si>
  <si>
    <t>№ 44</t>
  </si>
  <si>
    <t>№ 45</t>
  </si>
  <si>
    <t>№ 46</t>
  </si>
  <si>
    <t>№ 47</t>
  </si>
  <si>
    <t>№ 48</t>
  </si>
  <si>
    <t>№ 49</t>
  </si>
  <si>
    <t>№ 50</t>
  </si>
  <si>
    <t>№ 52</t>
  </si>
  <si>
    <t>№ 53</t>
  </si>
  <si>
    <t>№ 55</t>
  </si>
  <si>
    <t>№ 57</t>
  </si>
  <si>
    <t>№ 58</t>
  </si>
  <si>
    <t>№ 59</t>
  </si>
  <si>
    <t>№ 60</t>
  </si>
  <si>
    <t>№ 61</t>
  </si>
  <si>
    <t>№ 62</t>
  </si>
  <si>
    <t>№ 63</t>
  </si>
  <si>
    <t>№ 64</t>
  </si>
  <si>
    <t>№ 65</t>
  </si>
  <si>
    <t>№ 66</t>
  </si>
  <si>
    <t>№ 67</t>
  </si>
  <si>
    <t>№ 68</t>
  </si>
  <si>
    <t>№ 69</t>
  </si>
  <si>
    <t>№ 70</t>
  </si>
  <si>
    <t>№ 71</t>
  </si>
  <si>
    <t>№ 72</t>
  </si>
  <si>
    <t>№ 73</t>
  </si>
  <si>
    <t>№ 74</t>
  </si>
  <si>
    <t>№ 75</t>
  </si>
  <si>
    <t>№ 76</t>
  </si>
  <si>
    <t>№ 77</t>
  </si>
  <si>
    <t>№ 78</t>
  </si>
  <si>
    <t>№ 79</t>
  </si>
  <si>
    <t>№ 80</t>
  </si>
  <si>
    <t>№ 81</t>
  </si>
  <si>
    <t>№ 82</t>
  </si>
  <si>
    <t>№ 83</t>
  </si>
  <si>
    <t>№ 84</t>
  </si>
  <si>
    <t>№ 85</t>
  </si>
  <si>
    <t>№ 87</t>
  </si>
  <si>
    <t>№ 88</t>
  </si>
  <si>
    <t>№ 90</t>
  </si>
  <si>
    <t>№ 91</t>
  </si>
  <si>
    <t>№ 92</t>
  </si>
  <si>
    <t>№ 93</t>
  </si>
  <si>
    <t>№ 94</t>
  </si>
  <si>
    <t>№ 95</t>
  </si>
  <si>
    <t>№ 96</t>
  </si>
  <si>
    <t>№ 97</t>
  </si>
  <si>
    <t>№ 98</t>
  </si>
  <si>
    <t>№ 99</t>
  </si>
  <si>
    <t>№ 101</t>
  </si>
  <si>
    <t>№ 102</t>
  </si>
  <si>
    <t>№ 103</t>
  </si>
  <si>
    <t>№ 104</t>
  </si>
  <si>
    <t>№ 105</t>
  </si>
  <si>
    <t>№ 106</t>
  </si>
  <si>
    <t>Итого, потребление:</t>
  </si>
  <si>
    <t>Ввод:</t>
  </si>
  <si>
    <t>Коэф-т трансформации:</t>
  </si>
  <si>
    <t>Дневной тариф (руб за 1кВт/ч):</t>
  </si>
  <si>
    <t>Небаланс</t>
  </si>
  <si>
    <t>Итоговый</t>
  </si>
  <si>
    <t>Ночной тариф (руб за 1кВт/ч):</t>
  </si>
  <si>
    <t xml:space="preserve">небаланс  (руб) </t>
  </si>
  <si>
    <t>№ 68а</t>
  </si>
  <si>
    <t>№ 26</t>
  </si>
  <si>
    <t>№ 71а</t>
  </si>
  <si>
    <t>Внеш.освещение</t>
  </si>
  <si>
    <t>25541/1</t>
  </si>
  <si>
    <t>25541/2</t>
  </si>
  <si>
    <t>25826/1</t>
  </si>
  <si>
    <t>25468/2</t>
  </si>
  <si>
    <t>25468/1</t>
  </si>
  <si>
    <t>25876/1</t>
  </si>
  <si>
    <t>25468/3</t>
  </si>
  <si>
    <t>25880/1</t>
  </si>
  <si>
    <t>25847/1</t>
  </si>
  <si>
    <t>25847/2</t>
  </si>
  <si>
    <t>25543/1</t>
  </si>
  <si>
    <t>25846/2</t>
  </si>
  <si>
    <t>25543/2</t>
  </si>
  <si>
    <t>25846/1</t>
  </si>
  <si>
    <t>25536/1</t>
  </si>
  <si>
    <t>25879/1</t>
  </si>
  <si>
    <t>25536/2</t>
  </si>
  <si>
    <t>25902/1</t>
  </si>
  <si>
    <t>25506/1</t>
  </si>
  <si>
    <t>25877/1</t>
  </si>
  <si>
    <t>25506/2</t>
  </si>
  <si>
    <t>25845/1</t>
  </si>
  <si>
    <t>365258/1</t>
  </si>
  <si>
    <t>25949/2</t>
  </si>
  <si>
    <t>25662/1</t>
  </si>
  <si>
    <t>25845/2</t>
  </si>
  <si>
    <t>25949/1</t>
  </si>
  <si>
    <t>25953/3</t>
  </si>
  <si>
    <t>25953/1</t>
  </si>
  <si>
    <t>25466/2</t>
  </si>
  <si>
    <t>25953/2</t>
  </si>
  <si>
    <t>25466/1</t>
  </si>
  <si>
    <t>25466/3</t>
  </si>
  <si>
    <t>25851/1</t>
  </si>
  <si>
    <t>25906/1</t>
  </si>
  <si>
    <t>25430/1</t>
  </si>
  <si>
    <t>25851/2</t>
  </si>
  <si>
    <t>25900/1</t>
  </si>
  <si>
    <t>25905/1</t>
  </si>
  <si>
    <t>31094/1</t>
  </si>
  <si>
    <t>25824/1</t>
  </si>
  <si>
    <t>25875/1</t>
  </si>
  <si>
    <t>25448/3</t>
  </si>
  <si>
    <t>25714/1</t>
  </si>
  <si>
    <t>25713/1</t>
  </si>
  <si>
    <t>25850/2</t>
  </si>
  <si>
    <t>25850/1</t>
  </si>
  <si>
    <t>25974/1</t>
  </si>
  <si>
    <t>25949/3</t>
  </si>
  <si>
    <t>25823/1</t>
  </si>
  <si>
    <t>25903/1</t>
  </si>
  <si>
    <t>25838/1</t>
  </si>
  <si>
    <t>25510/1</t>
  </si>
  <si>
    <t>25838/2</t>
  </si>
  <si>
    <t>25950/3</t>
  </si>
  <si>
    <t>25899/1</t>
  </si>
  <si>
    <t>25539/2</t>
  </si>
  <si>
    <t>25959/1</t>
  </si>
  <si>
    <t>25539/1</t>
  </si>
  <si>
    <t>25959/2</t>
  </si>
  <si>
    <t>25448/2</t>
  </si>
  <si>
    <t>25955/1</t>
  </si>
  <si>
    <t>25958/2</t>
  </si>
  <si>
    <t>26337/1</t>
  </si>
  <si>
    <t>25950/1</t>
  </si>
  <si>
    <t>25512/1</t>
  </si>
  <si>
    <t>25512/2</t>
  </si>
  <si>
    <t>25959/3</t>
  </si>
  <si>
    <t>25843/1</t>
  </si>
  <si>
    <t>25513/2</t>
  </si>
  <si>
    <t>25448/1</t>
  </si>
  <si>
    <t>25513/1</t>
  </si>
  <si>
    <t>25955/2</t>
  </si>
  <si>
    <t>25955/3</t>
  </si>
  <si>
    <t>25852/2</t>
  </si>
  <si>
    <t>341717/1</t>
  </si>
  <si>
    <t>25825/1</t>
  </si>
  <si>
    <t>25537/1</t>
  </si>
  <si>
    <t>25537/2</t>
  </si>
  <si>
    <t>25922/1</t>
  </si>
  <si>
    <t>25922/2</t>
  </si>
  <si>
    <t>26333/1</t>
  </si>
  <si>
    <t>25848/1</t>
  </si>
  <si>
    <t>25848/2</t>
  </si>
  <si>
    <t>26430/1</t>
  </si>
  <si>
    <t>25843/2</t>
  </si>
  <si>
    <t>26329/1</t>
  </si>
  <si>
    <t>25510/2</t>
  </si>
  <si>
    <t>365251/1</t>
  </si>
  <si>
    <t>365249/1</t>
  </si>
  <si>
    <t>370950/2</t>
  </si>
  <si>
    <t>370950/1</t>
  </si>
  <si>
    <t>370916/2</t>
  </si>
  <si>
    <t>370916/1</t>
  </si>
  <si>
    <t>371798/1</t>
  </si>
  <si>
    <t>370881/1</t>
  </si>
  <si>
    <t>370881/2</t>
  </si>
  <si>
    <t>№ 54</t>
  </si>
  <si>
    <t>373333/1</t>
  </si>
  <si>
    <t>373351/1</t>
  </si>
  <si>
    <t>373338/1</t>
  </si>
  <si>
    <t>ВЗУ</t>
  </si>
  <si>
    <t>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</si>
</sst>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0.00_ ;[Red]\-0.00\ "/>
    <numFmt numFmtId="167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Fill="0"/>
  </cellStyleXfs>
  <cellXfs count="122">
    <xf numFmtId="0" fontId="0" fillId="0" borderId="0" xfId="0"/>
    <xf numFmtId="49" fontId="0" fillId="0" borderId="0" xfId="0" applyNumberFormat="1"/>
    <xf numFmtId="0" fontId="21" fillId="0" borderId="0" xfId="0" applyNumberFormat="1" applyFont="1"/>
    <xf numFmtId="0" fontId="22" fillId="0" borderId="0" xfId="0" applyFont="1"/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0" fillId="0" borderId="23" xfId="0" applyBorder="1"/>
    <xf numFmtId="166" fontId="0" fillId="0" borderId="15" xfId="0" applyNumberFormat="1" applyBorder="1" applyAlignment="1">
      <alignment horizontal="left"/>
    </xf>
    <xf numFmtId="166" fontId="0" fillId="0" borderId="13" xfId="0" applyNumberFormat="1" applyBorder="1" applyAlignment="1">
      <alignment horizontal="left"/>
    </xf>
    <xf numFmtId="165" fontId="23" fillId="0" borderId="13" xfId="0" applyNumberFormat="1" applyFont="1" applyBorder="1"/>
    <xf numFmtId="0" fontId="21" fillId="0" borderId="25" xfId="0" applyFont="1" applyBorder="1" applyAlignment="1">
      <alignment vertical="center"/>
    </xf>
    <xf numFmtId="166" fontId="0" fillId="0" borderId="26" xfId="0" applyNumberFormat="1" applyBorder="1" applyAlignment="1">
      <alignment horizontal="left"/>
    </xf>
    <xf numFmtId="166" fontId="0" fillId="0" borderId="24" xfId="0" applyNumberFormat="1" applyBorder="1" applyAlignment="1">
      <alignment horizontal="left"/>
    </xf>
    <xf numFmtId="164" fontId="0" fillId="0" borderId="26" xfId="0" applyNumberFormat="1" applyBorder="1"/>
    <xf numFmtId="164" fontId="0" fillId="0" borderId="24" xfId="0" applyNumberFormat="1" applyBorder="1"/>
    <xf numFmtId="165" fontId="23" fillId="0" borderId="24" xfId="0" applyNumberFormat="1" applyFont="1" applyBorder="1"/>
    <xf numFmtId="0" fontId="21" fillId="0" borderId="26" xfId="0" applyFont="1" applyBorder="1" applyAlignment="1">
      <alignment vertical="center"/>
    </xf>
    <xf numFmtId="0" fontId="21" fillId="0" borderId="26" xfId="42" applyFont="1" applyFill="1" applyBorder="1" applyAlignment="1">
      <alignment vertical="center"/>
    </xf>
    <xf numFmtId="0" fontId="21" fillId="0" borderId="26" xfId="0" applyFont="1" applyBorder="1"/>
    <xf numFmtId="0" fontId="21" fillId="0" borderId="26" xfId="42" applyFont="1" applyFill="1" applyBorder="1"/>
    <xf numFmtId="0" fontId="0" fillId="0" borderId="27" xfId="0" applyBorder="1" applyAlignment="1">
      <alignment horizontal="center"/>
    </xf>
    <xf numFmtId="164" fontId="23" fillId="0" borderId="11" xfId="0" applyNumberFormat="1" applyFont="1" applyBorder="1" applyAlignment="1">
      <alignment horizontal="right"/>
    </xf>
    <xf numFmtId="165" fontId="21" fillId="0" borderId="11" xfId="0" applyNumberFormat="1" applyFont="1" applyBorder="1"/>
    <xf numFmtId="164" fontId="23" fillId="0" borderId="33" xfId="0" applyNumberFormat="1" applyFont="1" applyBorder="1" applyAlignment="1">
      <alignment horizontal="right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1" fillId="0" borderId="19" xfId="0" applyNumberFormat="1" applyFont="1" applyBorder="1"/>
    <xf numFmtId="167" fontId="0" fillId="0" borderId="0" xfId="0" applyNumberFormat="1"/>
    <xf numFmtId="4" fontId="23" fillId="0" borderId="18" xfId="0" applyNumberFormat="1" applyFont="1" applyBorder="1" applyAlignment="1">
      <alignment horizontal="center"/>
    </xf>
    <xf numFmtId="4" fontId="23" fillId="0" borderId="19" xfId="0" applyNumberFormat="1" applyFont="1" applyBorder="1" applyAlignment="1">
      <alignment horizontal="center"/>
    </xf>
    <xf numFmtId="164" fontId="23" fillId="0" borderId="19" xfId="0" applyNumberFormat="1" applyFont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0" fontId="21" fillId="0" borderId="36" xfId="0" applyFont="1" applyBorder="1" applyAlignment="1">
      <alignment horizontal="center"/>
    </xf>
    <xf numFmtId="15" fontId="23" fillId="0" borderId="11" xfId="0" applyNumberFormat="1" applyFont="1" applyBorder="1" applyAlignment="1">
      <alignment horizontal="center"/>
    </xf>
    <xf numFmtId="0" fontId="18" fillId="0" borderId="37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/>
    <xf numFmtId="0" fontId="21" fillId="0" borderId="22" xfId="0" applyFont="1" applyBorder="1"/>
    <xf numFmtId="0" fontId="21" fillId="0" borderId="0" xfId="0" applyFont="1" applyBorder="1"/>
    <xf numFmtId="166" fontId="0" fillId="0" borderId="22" xfId="0" applyNumberFormat="1" applyBorder="1" applyAlignment="1">
      <alignment horizontal="left"/>
    </xf>
    <xf numFmtId="166" fontId="0" fillId="0" borderId="20" xfId="0" applyNumberFormat="1" applyBorder="1" applyAlignment="1">
      <alignment horizontal="left"/>
    </xf>
    <xf numFmtId="164" fontId="0" fillId="0" borderId="22" xfId="0" applyNumberFormat="1" applyBorder="1"/>
    <xf numFmtId="164" fontId="0" fillId="0" borderId="20" xfId="0" applyNumberFormat="1" applyBorder="1"/>
    <xf numFmtId="165" fontId="23" fillId="0" borderId="20" xfId="0" applyNumberFormat="1" applyFont="1" applyBorder="1"/>
    <xf numFmtId="0" fontId="0" fillId="0" borderId="41" xfId="0" applyBorder="1"/>
    <xf numFmtId="0" fontId="21" fillId="0" borderId="42" xfId="0" applyFont="1" applyBorder="1"/>
    <xf numFmtId="0" fontId="0" fillId="0" borderId="43" xfId="0" applyBorder="1" applyAlignment="1">
      <alignment horizontal="center"/>
    </xf>
    <xf numFmtId="166" fontId="0" fillId="0" borderId="42" xfId="0" applyNumberFormat="1" applyBorder="1" applyAlignment="1">
      <alignment horizontal="left"/>
    </xf>
    <xf numFmtId="166" fontId="0" fillId="0" borderId="33" xfId="0" applyNumberFormat="1" applyBorder="1" applyAlignment="1">
      <alignment horizontal="left"/>
    </xf>
    <xf numFmtId="164" fontId="0" fillId="0" borderId="42" xfId="0" applyNumberFormat="1" applyBorder="1"/>
    <xf numFmtId="164" fontId="0" fillId="0" borderId="33" xfId="0" applyNumberFormat="1" applyBorder="1"/>
    <xf numFmtId="165" fontId="23" fillId="0" borderId="33" xfId="0" applyNumberFormat="1" applyFont="1" applyBorder="1"/>
    <xf numFmtId="0" fontId="0" fillId="0" borderId="0" xfId="0" applyBorder="1" applyAlignment="1">
      <alignment horizontal="center"/>
    </xf>
    <xf numFmtId="0" fontId="21" fillId="0" borderId="43" xfId="0" applyFont="1" applyBorder="1"/>
    <xf numFmtId="164" fontId="23" fillId="0" borderId="33" xfId="0" applyNumberFormat="1" applyFont="1" applyBorder="1"/>
    <xf numFmtId="0" fontId="21" fillId="0" borderId="23" xfId="0" applyFont="1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0" fillId="0" borderId="0" xfId="0"/>
    <xf numFmtId="0" fontId="18" fillId="0" borderId="45" xfId="0" applyFont="1" applyFill="1" applyBorder="1" applyAlignment="1">
      <alignment vertical="center"/>
    </xf>
    <xf numFmtId="164" fontId="18" fillId="0" borderId="15" xfId="0" applyNumberFormat="1" applyFont="1" applyBorder="1"/>
    <xf numFmtId="164" fontId="18" fillId="0" borderId="13" xfId="0" applyNumberFormat="1" applyFont="1" applyBorder="1"/>
    <xf numFmtId="0" fontId="21" fillId="0" borderId="0" xfId="0" applyFont="1"/>
    <xf numFmtId="0" fontId="18" fillId="0" borderId="46" xfId="0" applyFont="1" applyFill="1" applyBorder="1" applyAlignment="1">
      <alignment vertical="center"/>
    </xf>
    <xf numFmtId="0" fontId="0" fillId="0" borderId="47" xfId="0" applyBorder="1" applyAlignment="1">
      <alignment horizontal="center"/>
    </xf>
    <xf numFmtId="0" fontId="18" fillId="0" borderId="41" xfId="0" applyFont="1" applyFill="1" applyBorder="1" applyAlignment="1">
      <alignment vertical="center"/>
    </xf>
    <xf numFmtId="0" fontId="18" fillId="0" borderId="44" xfId="0" applyFont="1" applyFill="1" applyBorder="1" applyAlignment="1">
      <alignment vertical="center"/>
    </xf>
    <xf numFmtId="0" fontId="24" fillId="0" borderId="41" xfId="0" applyFont="1" applyBorder="1" applyAlignment="1">
      <alignment horizontal="center"/>
    </xf>
    <xf numFmtId="15" fontId="23" fillId="0" borderId="14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8" fillId="0" borderId="49" xfId="0" applyFont="1" applyFill="1" applyBorder="1" applyAlignment="1">
      <alignment vertic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166" fontId="0" fillId="0" borderId="19" xfId="0" applyNumberFormat="1" applyBorder="1" applyAlignment="1">
      <alignment horizontal="left"/>
    </xf>
    <xf numFmtId="166" fontId="0" fillId="0" borderId="51" xfId="0" applyNumberForma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26" fillId="0" borderId="43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18" fillId="0" borderId="53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18" fillId="0" borderId="5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18" fillId="0" borderId="56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18" fillId="0" borderId="58" xfId="0" applyFont="1" applyFill="1" applyBorder="1" applyAlignment="1">
      <alignment vertical="center"/>
    </xf>
    <xf numFmtId="0" fontId="18" fillId="0" borderId="59" xfId="0" applyFont="1" applyFill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9" fontId="21" fillId="0" borderId="10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1"/>
  <sheetViews>
    <sheetView tabSelected="1" topLeftCell="E64" workbookViewId="0">
      <selection activeCell="J76" sqref="J76"/>
    </sheetView>
  </sheetViews>
  <sheetFormatPr defaultColWidth="20.85546875" defaultRowHeight="15" x14ac:dyDescent="0.25"/>
  <cols>
    <col min="1" max="1" width="5.42578125" style="73" customWidth="1"/>
    <col min="2" max="2" width="13.28515625" style="73" customWidth="1"/>
    <col min="3" max="3" width="11.5703125" style="73" customWidth="1"/>
    <col min="4" max="4" width="10.5703125" style="73" bestFit="1" customWidth="1"/>
    <col min="5" max="5" width="16.5703125" style="1" customWidth="1"/>
    <col min="6" max="6" width="19" style="73" bestFit="1" customWidth="1"/>
    <col min="7" max="7" width="17.85546875" style="73" bestFit="1" customWidth="1"/>
    <col min="8" max="8" width="19" style="73" bestFit="1" customWidth="1"/>
    <col min="9" max="9" width="17.85546875" style="73" bestFit="1" customWidth="1"/>
    <col min="10" max="11" width="18.7109375" style="73" customWidth="1"/>
    <col min="12" max="13" width="17.7109375" style="73" customWidth="1"/>
    <col min="14" max="256" width="20.85546875" style="73"/>
    <col min="257" max="257" width="5.42578125" style="73" customWidth="1"/>
    <col min="258" max="258" width="13.28515625" style="73" customWidth="1"/>
    <col min="259" max="259" width="11" style="73" bestFit="1" customWidth="1"/>
    <col min="260" max="260" width="17.5703125" style="73" customWidth="1"/>
    <col min="261" max="261" width="16" style="73" bestFit="1" customWidth="1"/>
    <col min="262" max="262" width="22.7109375" style="73" customWidth="1"/>
    <col min="263" max="263" width="30.7109375" style="73" customWidth="1"/>
    <col min="264" max="264" width="22.7109375" style="73" customWidth="1"/>
    <col min="265" max="265" width="30.7109375" style="73" customWidth="1"/>
    <col min="266" max="267" width="18.7109375" style="73" customWidth="1"/>
    <col min="268" max="269" width="17.7109375" style="73" customWidth="1"/>
    <col min="270" max="512" width="20.85546875" style="73"/>
    <col min="513" max="513" width="5.42578125" style="73" customWidth="1"/>
    <col min="514" max="514" width="13.28515625" style="73" customWidth="1"/>
    <col min="515" max="515" width="11" style="73" bestFit="1" customWidth="1"/>
    <col min="516" max="516" width="17.5703125" style="73" customWidth="1"/>
    <col min="517" max="517" width="16" style="73" bestFit="1" customWidth="1"/>
    <col min="518" max="518" width="22.7109375" style="73" customWidth="1"/>
    <col min="519" max="519" width="30.7109375" style="73" customWidth="1"/>
    <col min="520" max="520" width="22.7109375" style="73" customWidth="1"/>
    <col min="521" max="521" width="30.7109375" style="73" customWidth="1"/>
    <col min="522" max="523" width="18.7109375" style="73" customWidth="1"/>
    <col min="524" max="525" width="17.7109375" style="73" customWidth="1"/>
    <col min="526" max="768" width="20.85546875" style="73"/>
    <col min="769" max="769" width="5.42578125" style="73" customWidth="1"/>
    <col min="770" max="770" width="13.28515625" style="73" customWidth="1"/>
    <col min="771" max="771" width="11" style="73" bestFit="1" customWidth="1"/>
    <col min="772" max="772" width="17.5703125" style="73" customWidth="1"/>
    <col min="773" max="773" width="16" style="73" bestFit="1" customWidth="1"/>
    <col min="774" max="774" width="22.7109375" style="73" customWidth="1"/>
    <col min="775" max="775" width="30.7109375" style="73" customWidth="1"/>
    <col min="776" max="776" width="22.7109375" style="73" customWidth="1"/>
    <col min="777" max="777" width="30.7109375" style="73" customWidth="1"/>
    <col min="778" max="779" width="18.7109375" style="73" customWidth="1"/>
    <col min="780" max="781" width="17.7109375" style="73" customWidth="1"/>
    <col min="782" max="1024" width="20.85546875" style="73"/>
    <col min="1025" max="1025" width="5.42578125" style="73" customWidth="1"/>
    <col min="1026" max="1026" width="13.28515625" style="73" customWidth="1"/>
    <col min="1027" max="1027" width="11" style="73" bestFit="1" customWidth="1"/>
    <col min="1028" max="1028" width="17.5703125" style="73" customWidth="1"/>
    <col min="1029" max="1029" width="16" style="73" bestFit="1" customWidth="1"/>
    <col min="1030" max="1030" width="22.7109375" style="73" customWidth="1"/>
    <col min="1031" max="1031" width="30.7109375" style="73" customWidth="1"/>
    <col min="1032" max="1032" width="22.7109375" style="73" customWidth="1"/>
    <col min="1033" max="1033" width="30.7109375" style="73" customWidth="1"/>
    <col min="1034" max="1035" width="18.7109375" style="73" customWidth="1"/>
    <col min="1036" max="1037" width="17.7109375" style="73" customWidth="1"/>
    <col min="1038" max="1280" width="20.85546875" style="73"/>
    <col min="1281" max="1281" width="5.42578125" style="73" customWidth="1"/>
    <col min="1282" max="1282" width="13.28515625" style="73" customWidth="1"/>
    <col min="1283" max="1283" width="11" style="73" bestFit="1" customWidth="1"/>
    <col min="1284" max="1284" width="17.5703125" style="73" customWidth="1"/>
    <col min="1285" max="1285" width="16" style="73" bestFit="1" customWidth="1"/>
    <col min="1286" max="1286" width="22.7109375" style="73" customWidth="1"/>
    <col min="1287" max="1287" width="30.7109375" style="73" customWidth="1"/>
    <col min="1288" max="1288" width="22.7109375" style="73" customWidth="1"/>
    <col min="1289" max="1289" width="30.7109375" style="73" customWidth="1"/>
    <col min="1290" max="1291" width="18.7109375" style="73" customWidth="1"/>
    <col min="1292" max="1293" width="17.7109375" style="73" customWidth="1"/>
    <col min="1294" max="1536" width="20.85546875" style="73"/>
    <col min="1537" max="1537" width="5.42578125" style="73" customWidth="1"/>
    <col min="1538" max="1538" width="13.28515625" style="73" customWidth="1"/>
    <col min="1539" max="1539" width="11" style="73" bestFit="1" customWidth="1"/>
    <col min="1540" max="1540" width="17.5703125" style="73" customWidth="1"/>
    <col min="1541" max="1541" width="16" style="73" bestFit="1" customWidth="1"/>
    <col min="1542" max="1542" width="22.7109375" style="73" customWidth="1"/>
    <col min="1543" max="1543" width="30.7109375" style="73" customWidth="1"/>
    <col min="1544" max="1544" width="22.7109375" style="73" customWidth="1"/>
    <col min="1545" max="1545" width="30.7109375" style="73" customWidth="1"/>
    <col min="1546" max="1547" width="18.7109375" style="73" customWidth="1"/>
    <col min="1548" max="1549" width="17.7109375" style="73" customWidth="1"/>
    <col min="1550" max="1792" width="20.85546875" style="73"/>
    <col min="1793" max="1793" width="5.42578125" style="73" customWidth="1"/>
    <col min="1794" max="1794" width="13.28515625" style="73" customWidth="1"/>
    <col min="1795" max="1795" width="11" style="73" bestFit="1" customWidth="1"/>
    <col min="1796" max="1796" width="17.5703125" style="73" customWidth="1"/>
    <col min="1797" max="1797" width="16" style="73" bestFit="1" customWidth="1"/>
    <col min="1798" max="1798" width="22.7109375" style="73" customWidth="1"/>
    <col min="1799" max="1799" width="30.7109375" style="73" customWidth="1"/>
    <col min="1800" max="1800" width="22.7109375" style="73" customWidth="1"/>
    <col min="1801" max="1801" width="30.7109375" style="73" customWidth="1"/>
    <col min="1802" max="1803" width="18.7109375" style="73" customWidth="1"/>
    <col min="1804" max="1805" width="17.7109375" style="73" customWidth="1"/>
    <col min="1806" max="2048" width="20.85546875" style="73"/>
    <col min="2049" max="2049" width="5.42578125" style="73" customWidth="1"/>
    <col min="2050" max="2050" width="13.28515625" style="73" customWidth="1"/>
    <col min="2051" max="2051" width="11" style="73" bestFit="1" customWidth="1"/>
    <col min="2052" max="2052" width="17.5703125" style="73" customWidth="1"/>
    <col min="2053" max="2053" width="16" style="73" bestFit="1" customWidth="1"/>
    <col min="2054" max="2054" width="22.7109375" style="73" customWidth="1"/>
    <col min="2055" max="2055" width="30.7109375" style="73" customWidth="1"/>
    <col min="2056" max="2056" width="22.7109375" style="73" customWidth="1"/>
    <col min="2057" max="2057" width="30.7109375" style="73" customWidth="1"/>
    <col min="2058" max="2059" width="18.7109375" style="73" customWidth="1"/>
    <col min="2060" max="2061" width="17.7109375" style="73" customWidth="1"/>
    <col min="2062" max="2304" width="20.85546875" style="73"/>
    <col min="2305" max="2305" width="5.42578125" style="73" customWidth="1"/>
    <col min="2306" max="2306" width="13.28515625" style="73" customWidth="1"/>
    <col min="2307" max="2307" width="11" style="73" bestFit="1" customWidth="1"/>
    <col min="2308" max="2308" width="17.5703125" style="73" customWidth="1"/>
    <col min="2309" max="2309" width="16" style="73" bestFit="1" customWidth="1"/>
    <col min="2310" max="2310" width="22.7109375" style="73" customWidth="1"/>
    <col min="2311" max="2311" width="30.7109375" style="73" customWidth="1"/>
    <col min="2312" max="2312" width="22.7109375" style="73" customWidth="1"/>
    <col min="2313" max="2313" width="30.7109375" style="73" customWidth="1"/>
    <col min="2314" max="2315" width="18.7109375" style="73" customWidth="1"/>
    <col min="2316" max="2317" width="17.7109375" style="73" customWidth="1"/>
    <col min="2318" max="2560" width="20.85546875" style="73"/>
    <col min="2561" max="2561" width="5.42578125" style="73" customWidth="1"/>
    <col min="2562" max="2562" width="13.28515625" style="73" customWidth="1"/>
    <col min="2563" max="2563" width="11" style="73" bestFit="1" customWidth="1"/>
    <col min="2564" max="2564" width="17.5703125" style="73" customWidth="1"/>
    <col min="2565" max="2565" width="16" style="73" bestFit="1" customWidth="1"/>
    <col min="2566" max="2566" width="22.7109375" style="73" customWidth="1"/>
    <col min="2567" max="2567" width="30.7109375" style="73" customWidth="1"/>
    <col min="2568" max="2568" width="22.7109375" style="73" customWidth="1"/>
    <col min="2569" max="2569" width="30.7109375" style="73" customWidth="1"/>
    <col min="2570" max="2571" width="18.7109375" style="73" customWidth="1"/>
    <col min="2572" max="2573" width="17.7109375" style="73" customWidth="1"/>
    <col min="2574" max="2816" width="20.85546875" style="73"/>
    <col min="2817" max="2817" width="5.42578125" style="73" customWidth="1"/>
    <col min="2818" max="2818" width="13.28515625" style="73" customWidth="1"/>
    <col min="2819" max="2819" width="11" style="73" bestFit="1" customWidth="1"/>
    <col min="2820" max="2820" width="17.5703125" style="73" customWidth="1"/>
    <col min="2821" max="2821" width="16" style="73" bestFit="1" customWidth="1"/>
    <col min="2822" max="2822" width="22.7109375" style="73" customWidth="1"/>
    <col min="2823" max="2823" width="30.7109375" style="73" customWidth="1"/>
    <col min="2824" max="2824" width="22.7109375" style="73" customWidth="1"/>
    <col min="2825" max="2825" width="30.7109375" style="73" customWidth="1"/>
    <col min="2826" max="2827" width="18.7109375" style="73" customWidth="1"/>
    <col min="2828" max="2829" width="17.7109375" style="73" customWidth="1"/>
    <col min="2830" max="3072" width="20.85546875" style="73"/>
    <col min="3073" max="3073" width="5.42578125" style="73" customWidth="1"/>
    <col min="3074" max="3074" width="13.28515625" style="73" customWidth="1"/>
    <col min="3075" max="3075" width="11" style="73" bestFit="1" customWidth="1"/>
    <col min="3076" max="3076" width="17.5703125" style="73" customWidth="1"/>
    <col min="3077" max="3077" width="16" style="73" bestFit="1" customWidth="1"/>
    <col min="3078" max="3078" width="22.7109375" style="73" customWidth="1"/>
    <col min="3079" max="3079" width="30.7109375" style="73" customWidth="1"/>
    <col min="3080" max="3080" width="22.7109375" style="73" customWidth="1"/>
    <col min="3081" max="3081" width="30.7109375" style="73" customWidth="1"/>
    <col min="3082" max="3083" width="18.7109375" style="73" customWidth="1"/>
    <col min="3084" max="3085" width="17.7109375" style="73" customWidth="1"/>
    <col min="3086" max="3328" width="20.85546875" style="73"/>
    <col min="3329" max="3329" width="5.42578125" style="73" customWidth="1"/>
    <col min="3330" max="3330" width="13.28515625" style="73" customWidth="1"/>
    <col min="3331" max="3331" width="11" style="73" bestFit="1" customWidth="1"/>
    <col min="3332" max="3332" width="17.5703125" style="73" customWidth="1"/>
    <col min="3333" max="3333" width="16" style="73" bestFit="1" customWidth="1"/>
    <col min="3334" max="3334" width="22.7109375" style="73" customWidth="1"/>
    <col min="3335" max="3335" width="30.7109375" style="73" customWidth="1"/>
    <col min="3336" max="3336" width="22.7109375" style="73" customWidth="1"/>
    <col min="3337" max="3337" width="30.7109375" style="73" customWidth="1"/>
    <col min="3338" max="3339" width="18.7109375" style="73" customWidth="1"/>
    <col min="3340" max="3341" width="17.7109375" style="73" customWidth="1"/>
    <col min="3342" max="3584" width="20.85546875" style="73"/>
    <col min="3585" max="3585" width="5.42578125" style="73" customWidth="1"/>
    <col min="3586" max="3586" width="13.28515625" style="73" customWidth="1"/>
    <col min="3587" max="3587" width="11" style="73" bestFit="1" customWidth="1"/>
    <col min="3588" max="3588" width="17.5703125" style="73" customWidth="1"/>
    <col min="3589" max="3589" width="16" style="73" bestFit="1" customWidth="1"/>
    <col min="3590" max="3590" width="22.7109375" style="73" customWidth="1"/>
    <col min="3591" max="3591" width="30.7109375" style="73" customWidth="1"/>
    <col min="3592" max="3592" width="22.7109375" style="73" customWidth="1"/>
    <col min="3593" max="3593" width="30.7109375" style="73" customWidth="1"/>
    <col min="3594" max="3595" width="18.7109375" style="73" customWidth="1"/>
    <col min="3596" max="3597" width="17.7109375" style="73" customWidth="1"/>
    <col min="3598" max="3840" width="20.85546875" style="73"/>
    <col min="3841" max="3841" width="5.42578125" style="73" customWidth="1"/>
    <col min="3842" max="3842" width="13.28515625" style="73" customWidth="1"/>
    <col min="3843" max="3843" width="11" style="73" bestFit="1" customWidth="1"/>
    <col min="3844" max="3844" width="17.5703125" style="73" customWidth="1"/>
    <col min="3845" max="3845" width="16" style="73" bestFit="1" customWidth="1"/>
    <col min="3846" max="3846" width="22.7109375" style="73" customWidth="1"/>
    <col min="3847" max="3847" width="30.7109375" style="73" customWidth="1"/>
    <col min="3848" max="3848" width="22.7109375" style="73" customWidth="1"/>
    <col min="3849" max="3849" width="30.7109375" style="73" customWidth="1"/>
    <col min="3850" max="3851" width="18.7109375" style="73" customWidth="1"/>
    <col min="3852" max="3853" width="17.7109375" style="73" customWidth="1"/>
    <col min="3854" max="4096" width="20.85546875" style="73"/>
    <col min="4097" max="4097" width="5.42578125" style="73" customWidth="1"/>
    <col min="4098" max="4098" width="13.28515625" style="73" customWidth="1"/>
    <col min="4099" max="4099" width="11" style="73" bestFit="1" customWidth="1"/>
    <col min="4100" max="4100" width="17.5703125" style="73" customWidth="1"/>
    <col min="4101" max="4101" width="16" style="73" bestFit="1" customWidth="1"/>
    <col min="4102" max="4102" width="22.7109375" style="73" customWidth="1"/>
    <col min="4103" max="4103" width="30.7109375" style="73" customWidth="1"/>
    <col min="4104" max="4104" width="22.7109375" style="73" customWidth="1"/>
    <col min="4105" max="4105" width="30.7109375" style="73" customWidth="1"/>
    <col min="4106" max="4107" width="18.7109375" style="73" customWidth="1"/>
    <col min="4108" max="4109" width="17.7109375" style="73" customWidth="1"/>
    <col min="4110" max="4352" width="20.85546875" style="73"/>
    <col min="4353" max="4353" width="5.42578125" style="73" customWidth="1"/>
    <col min="4354" max="4354" width="13.28515625" style="73" customWidth="1"/>
    <col min="4355" max="4355" width="11" style="73" bestFit="1" customWidth="1"/>
    <col min="4356" max="4356" width="17.5703125" style="73" customWidth="1"/>
    <col min="4357" max="4357" width="16" style="73" bestFit="1" customWidth="1"/>
    <col min="4358" max="4358" width="22.7109375" style="73" customWidth="1"/>
    <col min="4359" max="4359" width="30.7109375" style="73" customWidth="1"/>
    <col min="4360" max="4360" width="22.7109375" style="73" customWidth="1"/>
    <col min="4361" max="4361" width="30.7109375" style="73" customWidth="1"/>
    <col min="4362" max="4363" width="18.7109375" style="73" customWidth="1"/>
    <col min="4364" max="4365" width="17.7109375" style="73" customWidth="1"/>
    <col min="4366" max="4608" width="20.85546875" style="73"/>
    <col min="4609" max="4609" width="5.42578125" style="73" customWidth="1"/>
    <col min="4610" max="4610" width="13.28515625" style="73" customWidth="1"/>
    <col min="4611" max="4611" width="11" style="73" bestFit="1" customWidth="1"/>
    <col min="4612" max="4612" width="17.5703125" style="73" customWidth="1"/>
    <col min="4613" max="4613" width="16" style="73" bestFit="1" customWidth="1"/>
    <col min="4614" max="4614" width="22.7109375" style="73" customWidth="1"/>
    <col min="4615" max="4615" width="30.7109375" style="73" customWidth="1"/>
    <col min="4616" max="4616" width="22.7109375" style="73" customWidth="1"/>
    <col min="4617" max="4617" width="30.7109375" style="73" customWidth="1"/>
    <col min="4618" max="4619" width="18.7109375" style="73" customWidth="1"/>
    <col min="4620" max="4621" width="17.7109375" style="73" customWidth="1"/>
    <col min="4622" max="4864" width="20.85546875" style="73"/>
    <col min="4865" max="4865" width="5.42578125" style="73" customWidth="1"/>
    <col min="4866" max="4866" width="13.28515625" style="73" customWidth="1"/>
    <col min="4867" max="4867" width="11" style="73" bestFit="1" customWidth="1"/>
    <col min="4868" max="4868" width="17.5703125" style="73" customWidth="1"/>
    <col min="4869" max="4869" width="16" style="73" bestFit="1" customWidth="1"/>
    <col min="4870" max="4870" width="22.7109375" style="73" customWidth="1"/>
    <col min="4871" max="4871" width="30.7109375" style="73" customWidth="1"/>
    <col min="4872" max="4872" width="22.7109375" style="73" customWidth="1"/>
    <col min="4873" max="4873" width="30.7109375" style="73" customWidth="1"/>
    <col min="4874" max="4875" width="18.7109375" style="73" customWidth="1"/>
    <col min="4876" max="4877" width="17.7109375" style="73" customWidth="1"/>
    <col min="4878" max="5120" width="20.85546875" style="73"/>
    <col min="5121" max="5121" width="5.42578125" style="73" customWidth="1"/>
    <col min="5122" max="5122" width="13.28515625" style="73" customWidth="1"/>
    <col min="5123" max="5123" width="11" style="73" bestFit="1" customWidth="1"/>
    <col min="5124" max="5124" width="17.5703125" style="73" customWidth="1"/>
    <col min="5125" max="5125" width="16" style="73" bestFit="1" customWidth="1"/>
    <col min="5126" max="5126" width="22.7109375" style="73" customWidth="1"/>
    <col min="5127" max="5127" width="30.7109375" style="73" customWidth="1"/>
    <col min="5128" max="5128" width="22.7109375" style="73" customWidth="1"/>
    <col min="5129" max="5129" width="30.7109375" style="73" customWidth="1"/>
    <col min="5130" max="5131" width="18.7109375" style="73" customWidth="1"/>
    <col min="5132" max="5133" width="17.7109375" style="73" customWidth="1"/>
    <col min="5134" max="5376" width="20.85546875" style="73"/>
    <col min="5377" max="5377" width="5.42578125" style="73" customWidth="1"/>
    <col min="5378" max="5378" width="13.28515625" style="73" customWidth="1"/>
    <col min="5379" max="5379" width="11" style="73" bestFit="1" customWidth="1"/>
    <col min="5380" max="5380" width="17.5703125" style="73" customWidth="1"/>
    <col min="5381" max="5381" width="16" style="73" bestFit="1" customWidth="1"/>
    <col min="5382" max="5382" width="22.7109375" style="73" customWidth="1"/>
    <col min="5383" max="5383" width="30.7109375" style="73" customWidth="1"/>
    <col min="5384" max="5384" width="22.7109375" style="73" customWidth="1"/>
    <col min="5385" max="5385" width="30.7109375" style="73" customWidth="1"/>
    <col min="5386" max="5387" width="18.7109375" style="73" customWidth="1"/>
    <col min="5388" max="5389" width="17.7109375" style="73" customWidth="1"/>
    <col min="5390" max="5632" width="20.85546875" style="73"/>
    <col min="5633" max="5633" width="5.42578125" style="73" customWidth="1"/>
    <col min="5634" max="5634" width="13.28515625" style="73" customWidth="1"/>
    <col min="5635" max="5635" width="11" style="73" bestFit="1" customWidth="1"/>
    <col min="5636" max="5636" width="17.5703125" style="73" customWidth="1"/>
    <col min="5637" max="5637" width="16" style="73" bestFit="1" customWidth="1"/>
    <col min="5638" max="5638" width="22.7109375" style="73" customWidth="1"/>
    <col min="5639" max="5639" width="30.7109375" style="73" customWidth="1"/>
    <col min="5640" max="5640" width="22.7109375" style="73" customWidth="1"/>
    <col min="5641" max="5641" width="30.7109375" style="73" customWidth="1"/>
    <col min="5642" max="5643" width="18.7109375" style="73" customWidth="1"/>
    <col min="5644" max="5645" width="17.7109375" style="73" customWidth="1"/>
    <col min="5646" max="5888" width="20.85546875" style="73"/>
    <col min="5889" max="5889" width="5.42578125" style="73" customWidth="1"/>
    <col min="5890" max="5890" width="13.28515625" style="73" customWidth="1"/>
    <col min="5891" max="5891" width="11" style="73" bestFit="1" customWidth="1"/>
    <col min="5892" max="5892" width="17.5703125" style="73" customWidth="1"/>
    <col min="5893" max="5893" width="16" style="73" bestFit="1" customWidth="1"/>
    <col min="5894" max="5894" width="22.7109375" style="73" customWidth="1"/>
    <col min="5895" max="5895" width="30.7109375" style="73" customWidth="1"/>
    <col min="5896" max="5896" width="22.7109375" style="73" customWidth="1"/>
    <col min="5897" max="5897" width="30.7109375" style="73" customWidth="1"/>
    <col min="5898" max="5899" width="18.7109375" style="73" customWidth="1"/>
    <col min="5900" max="5901" width="17.7109375" style="73" customWidth="1"/>
    <col min="5902" max="6144" width="20.85546875" style="73"/>
    <col min="6145" max="6145" width="5.42578125" style="73" customWidth="1"/>
    <col min="6146" max="6146" width="13.28515625" style="73" customWidth="1"/>
    <col min="6147" max="6147" width="11" style="73" bestFit="1" customWidth="1"/>
    <col min="6148" max="6148" width="17.5703125" style="73" customWidth="1"/>
    <col min="6149" max="6149" width="16" style="73" bestFit="1" customWidth="1"/>
    <col min="6150" max="6150" width="22.7109375" style="73" customWidth="1"/>
    <col min="6151" max="6151" width="30.7109375" style="73" customWidth="1"/>
    <col min="6152" max="6152" width="22.7109375" style="73" customWidth="1"/>
    <col min="6153" max="6153" width="30.7109375" style="73" customWidth="1"/>
    <col min="6154" max="6155" width="18.7109375" style="73" customWidth="1"/>
    <col min="6156" max="6157" width="17.7109375" style="73" customWidth="1"/>
    <col min="6158" max="6400" width="20.85546875" style="73"/>
    <col min="6401" max="6401" width="5.42578125" style="73" customWidth="1"/>
    <col min="6402" max="6402" width="13.28515625" style="73" customWidth="1"/>
    <col min="6403" max="6403" width="11" style="73" bestFit="1" customWidth="1"/>
    <col min="6404" max="6404" width="17.5703125" style="73" customWidth="1"/>
    <col min="6405" max="6405" width="16" style="73" bestFit="1" customWidth="1"/>
    <col min="6406" max="6406" width="22.7109375" style="73" customWidth="1"/>
    <col min="6407" max="6407" width="30.7109375" style="73" customWidth="1"/>
    <col min="6408" max="6408" width="22.7109375" style="73" customWidth="1"/>
    <col min="6409" max="6409" width="30.7109375" style="73" customWidth="1"/>
    <col min="6410" max="6411" width="18.7109375" style="73" customWidth="1"/>
    <col min="6412" max="6413" width="17.7109375" style="73" customWidth="1"/>
    <col min="6414" max="6656" width="20.85546875" style="73"/>
    <col min="6657" max="6657" width="5.42578125" style="73" customWidth="1"/>
    <col min="6658" max="6658" width="13.28515625" style="73" customWidth="1"/>
    <col min="6659" max="6659" width="11" style="73" bestFit="1" customWidth="1"/>
    <col min="6660" max="6660" width="17.5703125" style="73" customWidth="1"/>
    <col min="6661" max="6661" width="16" style="73" bestFit="1" customWidth="1"/>
    <col min="6662" max="6662" width="22.7109375" style="73" customWidth="1"/>
    <col min="6663" max="6663" width="30.7109375" style="73" customWidth="1"/>
    <col min="6664" max="6664" width="22.7109375" style="73" customWidth="1"/>
    <col min="6665" max="6665" width="30.7109375" style="73" customWidth="1"/>
    <col min="6666" max="6667" width="18.7109375" style="73" customWidth="1"/>
    <col min="6668" max="6669" width="17.7109375" style="73" customWidth="1"/>
    <col min="6670" max="6912" width="20.85546875" style="73"/>
    <col min="6913" max="6913" width="5.42578125" style="73" customWidth="1"/>
    <col min="6914" max="6914" width="13.28515625" style="73" customWidth="1"/>
    <col min="6915" max="6915" width="11" style="73" bestFit="1" customWidth="1"/>
    <col min="6916" max="6916" width="17.5703125" style="73" customWidth="1"/>
    <col min="6917" max="6917" width="16" style="73" bestFit="1" customWidth="1"/>
    <col min="6918" max="6918" width="22.7109375" style="73" customWidth="1"/>
    <col min="6919" max="6919" width="30.7109375" style="73" customWidth="1"/>
    <col min="6920" max="6920" width="22.7109375" style="73" customWidth="1"/>
    <col min="6921" max="6921" width="30.7109375" style="73" customWidth="1"/>
    <col min="6922" max="6923" width="18.7109375" style="73" customWidth="1"/>
    <col min="6924" max="6925" width="17.7109375" style="73" customWidth="1"/>
    <col min="6926" max="7168" width="20.85546875" style="73"/>
    <col min="7169" max="7169" width="5.42578125" style="73" customWidth="1"/>
    <col min="7170" max="7170" width="13.28515625" style="73" customWidth="1"/>
    <col min="7171" max="7171" width="11" style="73" bestFit="1" customWidth="1"/>
    <col min="7172" max="7172" width="17.5703125" style="73" customWidth="1"/>
    <col min="7173" max="7173" width="16" style="73" bestFit="1" customWidth="1"/>
    <col min="7174" max="7174" width="22.7109375" style="73" customWidth="1"/>
    <col min="7175" max="7175" width="30.7109375" style="73" customWidth="1"/>
    <col min="7176" max="7176" width="22.7109375" style="73" customWidth="1"/>
    <col min="7177" max="7177" width="30.7109375" style="73" customWidth="1"/>
    <col min="7178" max="7179" width="18.7109375" style="73" customWidth="1"/>
    <col min="7180" max="7181" width="17.7109375" style="73" customWidth="1"/>
    <col min="7182" max="7424" width="20.85546875" style="73"/>
    <col min="7425" max="7425" width="5.42578125" style="73" customWidth="1"/>
    <col min="7426" max="7426" width="13.28515625" style="73" customWidth="1"/>
    <col min="7427" max="7427" width="11" style="73" bestFit="1" customWidth="1"/>
    <col min="7428" max="7428" width="17.5703125" style="73" customWidth="1"/>
    <col min="7429" max="7429" width="16" style="73" bestFit="1" customWidth="1"/>
    <col min="7430" max="7430" width="22.7109375" style="73" customWidth="1"/>
    <col min="7431" max="7431" width="30.7109375" style="73" customWidth="1"/>
    <col min="7432" max="7432" width="22.7109375" style="73" customWidth="1"/>
    <col min="7433" max="7433" width="30.7109375" style="73" customWidth="1"/>
    <col min="7434" max="7435" width="18.7109375" style="73" customWidth="1"/>
    <col min="7436" max="7437" width="17.7109375" style="73" customWidth="1"/>
    <col min="7438" max="7680" width="20.85546875" style="73"/>
    <col min="7681" max="7681" width="5.42578125" style="73" customWidth="1"/>
    <col min="7682" max="7682" width="13.28515625" style="73" customWidth="1"/>
    <col min="7683" max="7683" width="11" style="73" bestFit="1" customWidth="1"/>
    <col min="7684" max="7684" width="17.5703125" style="73" customWidth="1"/>
    <col min="7685" max="7685" width="16" style="73" bestFit="1" customWidth="1"/>
    <col min="7686" max="7686" width="22.7109375" style="73" customWidth="1"/>
    <col min="7687" max="7687" width="30.7109375" style="73" customWidth="1"/>
    <col min="7688" max="7688" width="22.7109375" style="73" customWidth="1"/>
    <col min="7689" max="7689" width="30.7109375" style="73" customWidth="1"/>
    <col min="7690" max="7691" width="18.7109375" style="73" customWidth="1"/>
    <col min="7692" max="7693" width="17.7109375" style="73" customWidth="1"/>
    <col min="7694" max="7936" width="20.85546875" style="73"/>
    <col min="7937" max="7937" width="5.42578125" style="73" customWidth="1"/>
    <col min="7938" max="7938" width="13.28515625" style="73" customWidth="1"/>
    <col min="7939" max="7939" width="11" style="73" bestFit="1" customWidth="1"/>
    <col min="7940" max="7940" width="17.5703125" style="73" customWidth="1"/>
    <col min="7941" max="7941" width="16" style="73" bestFit="1" customWidth="1"/>
    <col min="7942" max="7942" width="22.7109375" style="73" customWidth="1"/>
    <col min="7943" max="7943" width="30.7109375" style="73" customWidth="1"/>
    <col min="7944" max="7944" width="22.7109375" style="73" customWidth="1"/>
    <col min="7945" max="7945" width="30.7109375" style="73" customWidth="1"/>
    <col min="7946" max="7947" width="18.7109375" style="73" customWidth="1"/>
    <col min="7948" max="7949" width="17.7109375" style="73" customWidth="1"/>
    <col min="7950" max="8192" width="20.85546875" style="73"/>
    <col min="8193" max="8193" width="5.42578125" style="73" customWidth="1"/>
    <col min="8194" max="8194" width="13.28515625" style="73" customWidth="1"/>
    <col min="8195" max="8195" width="11" style="73" bestFit="1" customWidth="1"/>
    <col min="8196" max="8196" width="17.5703125" style="73" customWidth="1"/>
    <col min="8197" max="8197" width="16" style="73" bestFit="1" customWidth="1"/>
    <col min="8198" max="8198" width="22.7109375" style="73" customWidth="1"/>
    <col min="8199" max="8199" width="30.7109375" style="73" customWidth="1"/>
    <col min="8200" max="8200" width="22.7109375" style="73" customWidth="1"/>
    <col min="8201" max="8201" width="30.7109375" style="73" customWidth="1"/>
    <col min="8202" max="8203" width="18.7109375" style="73" customWidth="1"/>
    <col min="8204" max="8205" width="17.7109375" style="73" customWidth="1"/>
    <col min="8206" max="8448" width="20.85546875" style="73"/>
    <col min="8449" max="8449" width="5.42578125" style="73" customWidth="1"/>
    <col min="8450" max="8450" width="13.28515625" style="73" customWidth="1"/>
    <col min="8451" max="8451" width="11" style="73" bestFit="1" customWidth="1"/>
    <col min="8452" max="8452" width="17.5703125" style="73" customWidth="1"/>
    <col min="8453" max="8453" width="16" style="73" bestFit="1" customWidth="1"/>
    <col min="8454" max="8454" width="22.7109375" style="73" customWidth="1"/>
    <col min="8455" max="8455" width="30.7109375" style="73" customWidth="1"/>
    <col min="8456" max="8456" width="22.7109375" style="73" customWidth="1"/>
    <col min="8457" max="8457" width="30.7109375" style="73" customWidth="1"/>
    <col min="8458" max="8459" width="18.7109375" style="73" customWidth="1"/>
    <col min="8460" max="8461" width="17.7109375" style="73" customWidth="1"/>
    <col min="8462" max="8704" width="20.85546875" style="73"/>
    <col min="8705" max="8705" width="5.42578125" style="73" customWidth="1"/>
    <col min="8706" max="8706" width="13.28515625" style="73" customWidth="1"/>
    <col min="8707" max="8707" width="11" style="73" bestFit="1" customWidth="1"/>
    <col min="8708" max="8708" width="17.5703125" style="73" customWidth="1"/>
    <col min="8709" max="8709" width="16" style="73" bestFit="1" customWidth="1"/>
    <col min="8710" max="8710" width="22.7109375" style="73" customWidth="1"/>
    <col min="8711" max="8711" width="30.7109375" style="73" customWidth="1"/>
    <col min="8712" max="8712" width="22.7109375" style="73" customWidth="1"/>
    <col min="8713" max="8713" width="30.7109375" style="73" customWidth="1"/>
    <col min="8714" max="8715" width="18.7109375" style="73" customWidth="1"/>
    <col min="8716" max="8717" width="17.7109375" style="73" customWidth="1"/>
    <col min="8718" max="8960" width="20.85546875" style="73"/>
    <col min="8961" max="8961" width="5.42578125" style="73" customWidth="1"/>
    <col min="8962" max="8962" width="13.28515625" style="73" customWidth="1"/>
    <col min="8963" max="8963" width="11" style="73" bestFit="1" customWidth="1"/>
    <col min="8964" max="8964" width="17.5703125" style="73" customWidth="1"/>
    <col min="8965" max="8965" width="16" style="73" bestFit="1" customWidth="1"/>
    <col min="8966" max="8966" width="22.7109375" style="73" customWidth="1"/>
    <col min="8967" max="8967" width="30.7109375" style="73" customWidth="1"/>
    <col min="8968" max="8968" width="22.7109375" style="73" customWidth="1"/>
    <col min="8969" max="8969" width="30.7109375" style="73" customWidth="1"/>
    <col min="8970" max="8971" width="18.7109375" style="73" customWidth="1"/>
    <col min="8972" max="8973" width="17.7109375" style="73" customWidth="1"/>
    <col min="8974" max="9216" width="20.85546875" style="73"/>
    <col min="9217" max="9217" width="5.42578125" style="73" customWidth="1"/>
    <col min="9218" max="9218" width="13.28515625" style="73" customWidth="1"/>
    <col min="9219" max="9219" width="11" style="73" bestFit="1" customWidth="1"/>
    <col min="9220" max="9220" width="17.5703125" style="73" customWidth="1"/>
    <col min="9221" max="9221" width="16" style="73" bestFit="1" customWidth="1"/>
    <col min="9222" max="9222" width="22.7109375" style="73" customWidth="1"/>
    <col min="9223" max="9223" width="30.7109375" style="73" customWidth="1"/>
    <col min="9224" max="9224" width="22.7109375" style="73" customWidth="1"/>
    <col min="9225" max="9225" width="30.7109375" style="73" customWidth="1"/>
    <col min="9226" max="9227" width="18.7109375" style="73" customWidth="1"/>
    <col min="9228" max="9229" width="17.7109375" style="73" customWidth="1"/>
    <col min="9230" max="9472" width="20.85546875" style="73"/>
    <col min="9473" max="9473" width="5.42578125" style="73" customWidth="1"/>
    <col min="9474" max="9474" width="13.28515625" style="73" customWidth="1"/>
    <col min="9475" max="9475" width="11" style="73" bestFit="1" customWidth="1"/>
    <col min="9476" max="9476" width="17.5703125" style="73" customWidth="1"/>
    <col min="9477" max="9477" width="16" style="73" bestFit="1" customWidth="1"/>
    <col min="9478" max="9478" width="22.7109375" style="73" customWidth="1"/>
    <col min="9479" max="9479" width="30.7109375" style="73" customWidth="1"/>
    <col min="9480" max="9480" width="22.7109375" style="73" customWidth="1"/>
    <col min="9481" max="9481" width="30.7109375" style="73" customWidth="1"/>
    <col min="9482" max="9483" width="18.7109375" style="73" customWidth="1"/>
    <col min="9484" max="9485" width="17.7109375" style="73" customWidth="1"/>
    <col min="9486" max="9728" width="20.85546875" style="73"/>
    <col min="9729" max="9729" width="5.42578125" style="73" customWidth="1"/>
    <col min="9730" max="9730" width="13.28515625" style="73" customWidth="1"/>
    <col min="9731" max="9731" width="11" style="73" bestFit="1" customWidth="1"/>
    <col min="9732" max="9732" width="17.5703125" style="73" customWidth="1"/>
    <col min="9733" max="9733" width="16" style="73" bestFit="1" customWidth="1"/>
    <col min="9734" max="9734" width="22.7109375" style="73" customWidth="1"/>
    <col min="9735" max="9735" width="30.7109375" style="73" customWidth="1"/>
    <col min="9736" max="9736" width="22.7109375" style="73" customWidth="1"/>
    <col min="9737" max="9737" width="30.7109375" style="73" customWidth="1"/>
    <col min="9738" max="9739" width="18.7109375" style="73" customWidth="1"/>
    <col min="9740" max="9741" width="17.7109375" style="73" customWidth="1"/>
    <col min="9742" max="9984" width="20.85546875" style="73"/>
    <col min="9985" max="9985" width="5.42578125" style="73" customWidth="1"/>
    <col min="9986" max="9986" width="13.28515625" style="73" customWidth="1"/>
    <col min="9987" max="9987" width="11" style="73" bestFit="1" customWidth="1"/>
    <col min="9988" max="9988" width="17.5703125" style="73" customWidth="1"/>
    <col min="9989" max="9989" width="16" style="73" bestFit="1" customWidth="1"/>
    <col min="9990" max="9990" width="22.7109375" style="73" customWidth="1"/>
    <col min="9991" max="9991" width="30.7109375" style="73" customWidth="1"/>
    <col min="9992" max="9992" width="22.7109375" style="73" customWidth="1"/>
    <col min="9993" max="9993" width="30.7109375" style="73" customWidth="1"/>
    <col min="9994" max="9995" width="18.7109375" style="73" customWidth="1"/>
    <col min="9996" max="9997" width="17.7109375" style="73" customWidth="1"/>
    <col min="9998" max="10240" width="20.85546875" style="73"/>
    <col min="10241" max="10241" width="5.42578125" style="73" customWidth="1"/>
    <col min="10242" max="10242" width="13.28515625" style="73" customWidth="1"/>
    <col min="10243" max="10243" width="11" style="73" bestFit="1" customWidth="1"/>
    <col min="10244" max="10244" width="17.5703125" style="73" customWidth="1"/>
    <col min="10245" max="10245" width="16" style="73" bestFit="1" customWidth="1"/>
    <col min="10246" max="10246" width="22.7109375" style="73" customWidth="1"/>
    <col min="10247" max="10247" width="30.7109375" style="73" customWidth="1"/>
    <col min="10248" max="10248" width="22.7109375" style="73" customWidth="1"/>
    <col min="10249" max="10249" width="30.7109375" style="73" customWidth="1"/>
    <col min="10250" max="10251" width="18.7109375" style="73" customWidth="1"/>
    <col min="10252" max="10253" width="17.7109375" style="73" customWidth="1"/>
    <col min="10254" max="10496" width="20.85546875" style="73"/>
    <col min="10497" max="10497" width="5.42578125" style="73" customWidth="1"/>
    <col min="10498" max="10498" width="13.28515625" style="73" customWidth="1"/>
    <col min="10499" max="10499" width="11" style="73" bestFit="1" customWidth="1"/>
    <col min="10500" max="10500" width="17.5703125" style="73" customWidth="1"/>
    <col min="10501" max="10501" width="16" style="73" bestFit="1" customWidth="1"/>
    <col min="10502" max="10502" width="22.7109375" style="73" customWidth="1"/>
    <col min="10503" max="10503" width="30.7109375" style="73" customWidth="1"/>
    <col min="10504" max="10504" width="22.7109375" style="73" customWidth="1"/>
    <col min="10505" max="10505" width="30.7109375" style="73" customWidth="1"/>
    <col min="10506" max="10507" width="18.7109375" style="73" customWidth="1"/>
    <col min="10508" max="10509" width="17.7109375" style="73" customWidth="1"/>
    <col min="10510" max="10752" width="20.85546875" style="73"/>
    <col min="10753" max="10753" width="5.42578125" style="73" customWidth="1"/>
    <col min="10754" max="10754" width="13.28515625" style="73" customWidth="1"/>
    <col min="10755" max="10755" width="11" style="73" bestFit="1" customWidth="1"/>
    <col min="10756" max="10756" width="17.5703125" style="73" customWidth="1"/>
    <col min="10757" max="10757" width="16" style="73" bestFit="1" customWidth="1"/>
    <col min="10758" max="10758" width="22.7109375" style="73" customWidth="1"/>
    <col min="10759" max="10759" width="30.7109375" style="73" customWidth="1"/>
    <col min="10760" max="10760" width="22.7109375" style="73" customWidth="1"/>
    <col min="10761" max="10761" width="30.7109375" style="73" customWidth="1"/>
    <col min="10762" max="10763" width="18.7109375" style="73" customWidth="1"/>
    <col min="10764" max="10765" width="17.7109375" style="73" customWidth="1"/>
    <col min="10766" max="11008" width="20.85546875" style="73"/>
    <col min="11009" max="11009" width="5.42578125" style="73" customWidth="1"/>
    <col min="11010" max="11010" width="13.28515625" style="73" customWidth="1"/>
    <col min="11011" max="11011" width="11" style="73" bestFit="1" customWidth="1"/>
    <col min="11012" max="11012" width="17.5703125" style="73" customWidth="1"/>
    <col min="11013" max="11013" width="16" style="73" bestFit="1" customWidth="1"/>
    <col min="11014" max="11014" width="22.7109375" style="73" customWidth="1"/>
    <col min="11015" max="11015" width="30.7109375" style="73" customWidth="1"/>
    <col min="11016" max="11016" width="22.7109375" style="73" customWidth="1"/>
    <col min="11017" max="11017" width="30.7109375" style="73" customWidth="1"/>
    <col min="11018" max="11019" width="18.7109375" style="73" customWidth="1"/>
    <col min="11020" max="11021" width="17.7109375" style="73" customWidth="1"/>
    <col min="11022" max="11264" width="20.85546875" style="73"/>
    <col min="11265" max="11265" width="5.42578125" style="73" customWidth="1"/>
    <col min="11266" max="11266" width="13.28515625" style="73" customWidth="1"/>
    <col min="11267" max="11267" width="11" style="73" bestFit="1" customWidth="1"/>
    <col min="11268" max="11268" width="17.5703125" style="73" customWidth="1"/>
    <col min="11269" max="11269" width="16" style="73" bestFit="1" customWidth="1"/>
    <col min="11270" max="11270" width="22.7109375" style="73" customWidth="1"/>
    <col min="11271" max="11271" width="30.7109375" style="73" customWidth="1"/>
    <col min="11272" max="11272" width="22.7109375" style="73" customWidth="1"/>
    <col min="11273" max="11273" width="30.7109375" style="73" customWidth="1"/>
    <col min="11274" max="11275" width="18.7109375" style="73" customWidth="1"/>
    <col min="11276" max="11277" width="17.7109375" style="73" customWidth="1"/>
    <col min="11278" max="11520" width="20.85546875" style="73"/>
    <col min="11521" max="11521" width="5.42578125" style="73" customWidth="1"/>
    <col min="11522" max="11522" width="13.28515625" style="73" customWidth="1"/>
    <col min="11523" max="11523" width="11" style="73" bestFit="1" customWidth="1"/>
    <col min="11524" max="11524" width="17.5703125" style="73" customWidth="1"/>
    <col min="11525" max="11525" width="16" style="73" bestFit="1" customWidth="1"/>
    <col min="11526" max="11526" width="22.7109375" style="73" customWidth="1"/>
    <col min="11527" max="11527" width="30.7109375" style="73" customWidth="1"/>
    <col min="11528" max="11528" width="22.7109375" style="73" customWidth="1"/>
    <col min="11529" max="11529" width="30.7109375" style="73" customWidth="1"/>
    <col min="11530" max="11531" width="18.7109375" style="73" customWidth="1"/>
    <col min="11532" max="11533" width="17.7109375" style="73" customWidth="1"/>
    <col min="11534" max="11776" width="20.85546875" style="73"/>
    <col min="11777" max="11777" width="5.42578125" style="73" customWidth="1"/>
    <col min="11778" max="11778" width="13.28515625" style="73" customWidth="1"/>
    <col min="11779" max="11779" width="11" style="73" bestFit="1" customWidth="1"/>
    <col min="11780" max="11780" width="17.5703125" style="73" customWidth="1"/>
    <col min="11781" max="11781" width="16" style="73" bestFit="1" customWidth="1"/>
    <col min="11782" max="11782" width="22.7109375" style="73" customWidth="1"/>
    <col min="11783" max="11783" width="30.7109375" style="73" customWidth="1"/>
    <col min="11784" max="11784" width="22.7109375" style="73" customWidth="1"/>
    <col min="11785" max="11785" width="30.7109375" style="73" customWidth="1"/>
    <col min="11786" max="11787" width="18.7109375" style="73" customWidth="1"/>
    <col min="11788" max="11789" width="17.7109375" style="73" customWidth="1"/>
    <col min="11790" max="12032" width="20.85546875" style="73"/>
    <col min="12033" max="12033" width="5.42578125" style="73" customWidth="1"/>
    <col min="12034" max="12034" width="13.28515625" style="73" customWidth="1"/>
    <col min="12035" max="12035" width="11" style="73" bestFit="1" customWidth="1"/>
    <col min="12036" max="12036" width="17.5703125" style="73" customWidth="1"/>
    <col min="12037" max="12037" width="16" style="73" bestFit="1" customWidth="1"/>
    <col min="12038" max="12038" width="22.7109375" style="73" customWidth="1"/>
    <col min="12039" max="12039" width="30.7109375" style="73" customWidth="1"/>
    <col min="12040" max="12040" width="22.7109375" style="73" customWidth="1"/>
    <col min="12041" max="12041" width="30.7109375" style="73" customWidth="1"/>
    <col min="12042" max="12043" width="18.7109375" style="73" customWidth="1"/>
    <col min="12044" max="12045" width="17.7109375" style="73" customWidth="1"/>
    <col min="12046" max="12288" width="20.85546875" style="73"/>
    <col min="12289" max="12289" width="5.42578125" style="73" customWidth="1"/>
    <col min="12290" max="12290" width="13.28515625" style="73" customWidth="1"/>
    <col min="12291" max="12291" width="11" style="73" bestFit="1" customWidth="1"/>
    <col min="12292" max="12292" width="17.5703125" style="73" customWidth="1"/>
    <col min="12293" max="12293" width="16" style="73" bestFit="1" customWidth="1"/>
    <col min="12294" max="12294" width="22.7109375" style="73" customWidth="1"/>
    <col min="12295" max="12295" width="30.7109375" style="73" customWidth="1"/>
    <col min="12296" max="12296" width="22.7109375" style="73" customWidth="1"/>
    <col min="12297" max="12297" width="30.7109375" style="73" customWidth="1"/>
    <col min="12298" max="12299" width="18.7109375" style="73" customWidth="1"/>
    <col min="12300" max="12301" width="17.7109375" style="73" customWidth="1"/>
    <col min="12302" max="12544" width="20.85546875" style="73"/>
    <col min="12545" max="12545" width="5.42578125" style="73" customWidth="1"/>
    <col min="12546" max="12546" width="13.28515625" style="73" customWidth="1"/>
    <col min="12547" max="12547" width="11" style="73" bestFit="1" customWidth="1"/>
    <col min="12548" max="12548" width="17.5703125" style="73" customWidth="1"/>
    <col min="12549" max="12549" width="16" style="73" bestFit="1" customWidth="1"/>
    <col min="12550" max="12550" width="22.7109375" style="73" customWidth="1"/>
    <col min="12551" max="12551" width="30.7109375" style="73" customWidth="1"/>
    <col min="12552" max="12552" width="22.7109375" style="73" customWidth="1"/>
    <col min="12553" max="12553" width="30.7109375" style="73" customWidth="1"/>
    <col min="12554" max="12555" width="18.7109375" style="73" customWidth="1"/>
    <col min="12556" max="12557" width="17.7109375" style="73" customWidth="1"/>
    <col min="12558" max="12800" width="20.85546875" style="73"/>
    <col min="12801" max="12801" width="5.42578125" style="73" customWidth="1"/>
    <col min="12802" max="12802" width="13.28515625" style="73" customWidth="1"/>
    <col min="12803" max="12803" width="11" style="73" bestFit="1" customWidth="1"/>
    <col min="12804" max="12804" width="17.5703125" style="73" customWidth="1"/>
    <col min="12805" max="12805" width="16" style="73" bestFit="1" customWidth="1"/>
    <col min="12806" max="12806" width="22.7109375" style="73" customWidth="1"/>
    <col min="12807" max="12807" width="30.7109375" style="73" customWidth="1"/>
    <col min="12808" max="12808" width="22.7109375" style="73" customWidth="1"/>
    <col min="12809" max="12809" width="30.7109375" style="73" customWidth="1"/>
    <col min="12810" max="12811" width="18.7109375" style="73" customWidth="1"/>
    <col min="12812" max="12813" width="17.7109375" style="73" customWidth="1"/>
    <col min="12814" max="13056" width="20.85546875" style="73"/>
    <col min="13057" max="13057" width="5.42578125" style="73" customWidth="1"/>
    <col min="13058" max="13058" width="13.28515625" style="73" customWidth="1"/>
    <col min="13059" max="13059" width="11" style="73" bestFit="1" customWidth="1"/>
    <col min="13060" max="13060" width="17.5703125" style="73" customWidth="1"/>
    <col min="13061" max="13061" width="16" style="73" bestFit="1" customWidth="1"/>
    <col min="13062" max="13062" width="22.7109375" style="73" customWidth="1"/>
    <col min="13063" max="13063" width="30.7109375" style="73" customWidth="1"/>
    <col min="13064" max="13064" width="22.7109375" style="73" customWidth="1"/>
    <col min="13065" max="13065" width="30.7109375" style="73" customWidth="1"/>
    <col min="13066" max="13067" width="18.7109375" style="73" customWidth="1"/>
    <col min="13068" max="13069" width="17.7109375" style="73" customWidth="1"/>
    <col min="13070" max="13312" width="20.85546875" style="73"/>
    <col min="13313" max="13313" width="5.42578125" style="73" customWidth="1"/>
    <col min="13314" max="13314" width="13.28515625" style="73" customWidth="1"/>
    <col min="13315" max="13315" width="11" style="73" bestFit="1" customWidth="1"/>
    <col min="13316" max="13316" width="17.5703125" style="73" customWidth="1"/>
    <col min="13317" max="13317" width="16" style="73" bestFit="1" customWidth="1"/>
    <col min="13318" max="13318" width="22.7109375" style="73" customWidth="1"/>
    <col min="13319" max="13319" width="30.7109375" style="73" customWidth="1"/>
    <col min="13320" max="13320" width="22.7109375" style="73" customWidth="1"/>
    <col min="13321" max="13321" width="30.7109375" style="73" customWidth="1"/>
    <col min="13322" max="13323" width="18.7109375" style="73" customWidth="1"/>
    <col min="13324" max="13325" width="17.7109375" style="73" customWidth="1"/>
    <col min="13326" max="13568" width="20.85546875" style="73"/>
    <col min="13569" max="13569" width="5.42578125" style="73" customWidth="1"/>
    <col min="13570" max="13570" width="13.28515625" style="73" customWidth="1"/>
    <col min="13571" max="13571" width="11" style="73" bestFit="1" customWidth="1"/>
    <col min="13572" max="13572" width="17.5703125" style="73" customWidth="1"/>
    <col min="13573" max="13573" width="16" style="73" bestFit="1" customWidth="1"/>
    <col min="13574" max="13574" width="22.7109375" style="73" customWidth="1"/>
    <col min="13575" max="13575" width="30.7109375" style="73" customWidth="1"/>
    <col min="13576" max="13576" width="22.7109375" style="73" customWidth="1"/>
    <col min="13577" max="13577" width="30.7109375" style="73" customWidth="1"/>
    <col min="13578" max="13579" width="18.7109375" style="73" customWidth="1"/>
    <col min="13580" max="13581" width="17.7109375" style="73" customWidth="1"/>
    <col min="13582" max="13824" width="20.85546875" style="73"/>
    <col min="13825" max="13825" width="5.42578125" style="73" customWidth="1"/>
    <col min="13826" max="13826" width="13.28515625" style="73" customWidth="1"/>
    <col min="13827" max="13827" width="11" style="73" bestFit="1" customWidth="1"/>
    <col min="13828" max="13828" width="17.5703125" style="73" customWidth="1"/>
    <col min="13829" max="13829" width="16" style="73" bestFit="1" customWidth="1"/>
    <col min="13830" max="13830" width="22.7109375" style="73" customWidth="1"/>
    <col min="13831" max="13831" width="30.7109375" style="73" customWidth="1"/>
    <col min="13832" max="13832" width="22.7109375" style="73" customWidth="1"/>
    <col min="13833" max="13833" width="30.7109375" style="73" customWidth="1"/>
    <col min="13834" max="13835" width="18.7109375" style="73" customWidth="1"/>
    <col min="13836" max="13837" width="17.7109375" style="73" customWidth="1"/>
    <col min="13838" max="14080" width="20.85546875" style="73"/>
    <col min="14081" max="14081" width="5.42578125" style="73" customWidth="1"/>
    <col min="14082" max="14082" width="13.28515625" style="73" customWidth="1"/>
    <col min="14083" max="14083" width="11" style="73" bestFit="1" customWidth="1"/>
    <col min="14084" max="14084" width="17.5703125" style="73" customWidth="1"/>
    <col min="14085" max="14085" width="16" style="73" bestFit="1" customWidth="1"/>
    <col min="14086" max="14086" width="22.7109375" style="73" customWidth="1"/>
    <col min="14087" max="14087" width="30.7109375" style="73" customWidth="1"/>
    <col min="14088" max="14088" width="22.7109375" style="73" customWidth="1"/>
    <col min="14089" max="14089" width="30.7109375" style="73" customWidth="1"/>
    <col min="14090" max="14091" width="18.7109375" style="73" customWidth="1"/>
    <col min="14092" max="14093" width="17.7109375" style="73" customWidth="1"/>
    <col min="14094" max="14336" width="20.85546875" style="73"/>
    <col min="14337" max="14337" width="5.42578125" style="73" customWidth="1"/>
    <col min="14338" max="14338" width="13.28515625" style="73" customWidth="1"/>
    <col min="14339" max="14339" width="11" style="73" bestFit="1" customWidth="1"/>
    <col min="14340" max="14340" width="17.5703125" style="73" customWidth="1"/>
    <col min="14341" max="14341" width="16" style="73" bestFit="1" customWidth="1"/>
    <col min="14342" max="14342" width="22.7109375" style="73" customWidth="1"/>
    <col min="14343" max="14343" width="30.7109375" style="73" customWidth="1"/>
    <col min="14344" max="14344" width="22.7109375" style="73" customWidth="1"/>
    <col min="14345" max="14345" width="30.7109375" style="73" customWidth="1"/>
    <col min="14346" max="14347" width="18.7109375" style="73" customWidth="1"/>
    <col min="14348" max="14349" width="17.7109375" style="73" customWidth="1"/>
    <col min="14350" max="14592" width="20.85546875" style="73"/>
    <col min="14593" max="14593" width="5.42578125" style="73" customWidth="1"/>
    <col min="14594" max="14594" width="13.28515625" style="73" customWidth="1"/>
    <col min="14595" max="14595" width="11" style="73" bestFit="1" customWidth="1"/>
    <col min="14596" max="14596" width="17.5703125" style="73" customWidth="1"/>
    <col min="14597" max="14597" width="16" style="73" bestFit="1" customWidth="1"/>
    <col min="14598" max="14598" width="22.7109375" style="73" customWidth="1"/>
    <col min="14599" max="14599" width="30.7109375" style="73" customWidth="1"/>
    <col min="14600" max="14600" width="22.7109375" style="73" customWidth="1"/>
    <col min="14601" max="14601" width="30.7109375" style="73" customWidth="1"/>
    <col min="14602" max="14603" width="18.7109375" style="73" customWidth="1"/>
    <col min="14604" max="14605" width="17.7109375" style="73" customWidth="1"/>
    <col min="14606" max="14848" width="20.85546875" style="73"/>
    <col min="14849" max="14849" width="5.42578125" style="73" customWidth="1"/>
    <col min="14850" max="14850" width="13.28515625" style="73" customWidth="1"/>
    <col min="14851" max="14851" width="11" style="73" bestFit="1" customWidth="1"/>
    <col min="14852" max="14852" width="17.5703125" style="73" customWidth="1"/>
    <col min="14853" max="14853" width="16" style="73" bestFit="1" customWidth="1"/>
    <col min="14854" max="14854" width="22.7109375" style="73" customWidth="1"/>
    <col min="14855" max="14855" width="30.7109375" style="73" customWidth="1"/>
    <col min="14856" max="14856" width="22.7109375" style="73" customWidth="1"/>
    <col min="14857" max="14857" width="30.7109375" style="73" customWidth="1"/>
    <col min="14858" max="14859" width="18.7109375" style="73" customWidth="1"/>
    <col min="14860" max="14861" width="17.7109375" style="73" customWidth="1"/>
    <col min="14862" max="15104" width="20.85546875" style="73"/>
    <col min="15105" max="15105" width="5.42578125" style="73" customWidth="1"/>
    <col min="15106" max="15106" width="13.28515625" style="73" customWidth="1"/>
    <col min="15107" max="15107" width="11" style="73" bestFit="1" customWidth="1"/>
    <col min="15108" max="15108" width="17.5703125" style="73" customWidth="1"/>
    <col min="15109" max="15109" width="16" style="73" bestFit="1" customWidth="1"/>
    <col min="15110" max="15110" width="22.7109375" style="73" customWidth="1"/>
    <col min="15111" max="15111" width="30.7109375" style="73" customWidth="1"/>
    <col min="15112" max="15112" width="22.7109375" style="73" customWidth="1"/>
    <col min="15113" max="15113" width="30.7109375" style="73" customWidth="1"/>
    <col min="15114" max="15115" width="18.7109375" style="73" customWidth="1"/>
    <col min="15116" max="15117" width="17.7109375" style="73" customWidth="1"/>
    <col min="15118" max="15360" width="20.85546875" style="73"/>
    <col min="15361" max="15361" width="5.42578125" style="73" customWidth="1"/>
    <col min="15362" max="15362" width="13.28515625" style="73" customWidth="1"/>
    <col min="15363" max="15363" width="11" style="73" bestFit="1" customWidth="1"/>
    <col min="15364" max="15364" width="17.5703125" style="73" customWidth="1"/>
    <col min="15365" max="15365" width="16" style="73" bestFit="1" customWidth="1"/>
    <col min="15366" max="15366" width="22.7109375" style="73" customWidth="1"/>
    <col min="15367" max="15367" width="30.7109375" style="73" customWidth="1"/>
    <col min="15368" max="15368" width="22.7109375" style="73" customWidth="1"/>
    <col min="15369" max="15369" width="30.7109375" style="73" customWidth="1"/>
    <col min="15370" max="15371" width="18.7109375" style="73" customWidth="1"/>
    <col min="15372" max="15373" width="17.7109375" style="73" customWidth="1"/>
    <col min="15374" max="15616" width="20.85546875" style="73"/>
    <col min="15617" max="15617" width="5.42578125" style="73" customWidth="1"/>
    <col min="15618" max="15618" width="13.28515625" style="73" customWidth="1"/>
    <col min="15619" max="15619" width="11" style="73" bestFit="1" customWidth="1"/>
    <col min="15620" max="15620" width="17.5703125" style="73" customWidth="1"/>
    <col min="15621" max="15621" width="16" style="73" bestFit="1" customWidth="1"/>
    <col min="15622" max="15622" width="22.7109375" style="73" customWidth="1"/>
    <col min="15623" max="15623" width="30.7109375" style="73" customWidth="1"/>
    <col min="15624" max="15624" width="22.7109375" style="73" customWidth="1"/>
    <col min="15625" max="15625" width="30.7109375" style="73" customWidth="1"/>
    <col min="15626" max="15627" width="18.7109375" style="73" customWidth="1"/>
    <col min="15628" max="15629" width="17.7109375" style="73" customWidth="1"/>
    <col min="15630" max="15872" width="20.85546875" style="73"/>
    <col min="15873" max="15873" width="5.42578125" style="73" customWidth="1"/>
    <col min="15874" max="15874" width="13.28515625" style="73" customWidth="1"/>
    <col min="15875" max="15875" width="11" style="73" bestFit="1" customWidth="1"/>
    <col min="15876" max="15876" width="17.5703125" style="73" customWidth="1"/>
    <col min="15877" max="15877" width="16" style="73" bestFit="1" customWidth="1"/>
    <col min="15878" max="15878" width="22.7109375" style="73" customWidth="1"/>
    <col min="15879" max="15879" width="30.7109375" style="73" customWidth="1"/>
    <col min="15880" max="15880" width="22.7109375" style="73" customWidth="1"/>
    <col min="15881" max="15881" width="30.7109375" style="73" customWidth="1"/>
    <col min="15882" max="15883" width="18.7109375" style="73" customWidth="1"/>
    <col min="15884" max="15885" width="17.7109375" style="73" customWidth="1"/>
    <col min="15886" max="16128" width="20.85546875" style="73"/>
    <col min="16129" max="16129" width="5.42578125" style="73" customWidth="1"/>
    <col min="16130" max="16130" width="13.28515625" style="73" customWidth="1"/>
    <col min="16131" max="16131" width="11" style="73" bestFit="1" customWidth="1"/>
    <col min="16132" max="16132" width="17.5703125" style="73" customWidth="1"/>
    <col min="16133" max="16133" width="16" style="73" bestFit="1" customWidth="1"/>
    <col min="16134" max="16134" width="22.7109375" style="73" customWidth="1"/>
    <col min="16135" max="16135" width="30.7109375" style="73" customWidth="1"/>
    <col min="16136" max="16136" width="22.7109375" style="73" customWidth="1"/>
    <col min="16137" max="16137" width="30.7109375" style="73" customWidth="1"/>
    <col min="16138" max="16139" width="18.7109375" style="73" customWidth="1"/>
    <col min="16140" max="16141" width="17.7109375" style="73" customWidth="1"/>
    <col min="16142" max="16384" width="20.85546875" style="73"/>
  </cols>
  <sheetData>
    <row r="2" spans="1:14" ht="20.25" x14ac:dyDescent="0.3">
      <c r="B2" s="117" t="s">
        <v>1</v>
      </c>
      <c r="C2" s="117"/>
      <c r="D2" s="117"/>
      <c r="E2" s="117"/>
      <c r="F2" s="117"/>
      <c r="G2" s="117"/>
      <c r="H2" s="118"/>
      <c r="I2" s="118"/>
      <c r="J2" s="118"/>
    </row>
    <row r="4" spans="1:14" ht="15.75" x14ac:dyDescent="0.25">
      <c r="B4" s="77" t="s">
        <v>2</v>
      </c>
      <c r="C4" s="77"/>
      <c r="D4" s="77"/>
      <c r="E4" s="2"/>
      <c r="F4" s="119" t="s">
        <v>3</v>
      </c>
      <c r="G4" s="119"/>
    </row>
    <row r="6" spans="1:14" s="3" customFormat="1" ht="18" x14ac:dyDescent="0.25">
      <c r="B6" s="119" t="s">
        <v>4</v>
      </c>
      <c r="C6" s="119"/>
      <c r="D6" s="119"/>
      <c r="E6" s="119"/>
      <c r="F6" s="119"/>
      <c r="G6" s="43">
        <v>45778</v>
      </c>
    </row>
    <row r="7" spans="1:14" ht="15.75" x14ac:dyDescent="0.25">
      <c r="F7" s="4"/>
      <c r="G7" s="5"/>
      <c r="H7" s="4"/>
      <c r="I7" s="5"/>
    </row>
    <row r="8" spans="1:14" ht="15.75" thickBot="1" x14ac:dyDescent="0.3"/>
    <row r="9" spans="1:14" s="77" customFormat="1" ht="16.5" thickBot="1" x14ac:dyDescent="0.3">
      <c r="A9" s="6" t="s">
        <v>5</v>
      </c>
      <c r="B9" s="71" t="s">
        <v>6</v>
      </c>
      <c r="C9" s="7" t="s">
        <v>7</v>
      </c>
      <c r="D9" s="8" t="s">
        <v>8</v>
      </c>
      <c r="E9" s="120" t="s">
        <v>0</v>
      </c>
      <c r="F9" s="44" t="s">
        <v>9</v>
      </c>
      <c r="G9" s="83">
        <v>45772</v>
      </c>
      <c r="H9" s="44" t="s">
        <v>9</v>
      </c>
      <c r="I9" s="45">
        <v>45802</v>
      </c>
      <c r="J9" s="9" t="s">
        <v>10</v>
      </c>
      <c r="K9" s="10" t="s">
        <v>10</v>
      </c>
      <c r="L9" s="110" t="s">
        <v>11</v>
      </c>
      <c r="M9" s="111"/>
      <c r="N9" s="11" t="s">
        <v>12</v>
      </c>
    </row>
    <row r="10" spans="1:14" ht="16.5" thickBot="1" x14ac:dyDescent="0.3">
      <c r="A10" s="12" t="s">
        <v>13</v>
      </c>
      <c r="B10" s="72" t="s">
        <v>14</v>
      </c>
      <c r="C10" s="13"/>
      <c r="D10" s="49"/>
      <c r="E10" s="121"/>
      <c r="F10" s="82" t="s">
        <v>15</v>
      </c>
      <c r="G10" s="84" t="s">
        <v>16</v>
      </c>
      <c r="H10" s="86" t="s">
        <v>15</v>
      </c>
      <c r="I10" s="87" t="s">
        <v>16</v>
      </c>
      <c r="J10" s="14" t="s">
        <v>17</v>
      </c>
      <c r="K10" s="15" t="s">
        <v>18</v>
      </c>
      <c r="L10" s="14" t="s">
        <v>19</v>
      </c>
      <c r="M10" s="15" t="s">
        <v>20</v>
      </c>
      <c r="N10" s="16" t="s">
        <v>21</v>
      </c>
    </row>
    <row r="11" spans="1:14" ht="15.75" x14ac:dyDescent="0.25">
      <c r="A11" s="17">
        <v>1</v>
      </c>
      <c r="B11" s="70"/>
      <c r="C11" s="50"/>
      <c r="D11" s="96" t="s">
        <v>227</v>
      </c>
      <c r="E11" s="91" t="s">
        <v>22</v>
      </c>
      <c r="F11" s="48">
        <v>6545.3329999999996</v>
      </c>
      <c r="G11" s="104">
        <v>2646.8789999999999</v>
      </c>
      <c r="H11" s="48">
        <v>6964.6080000000002</v>
      </c>
      <c r="I11" s="85">
        <v>2848.4389999999999</v>
      </c>
      <c r="J11" s="18">
        <f t="shared" ref="J11:K43" si="0">H11-F11</f>
        <v>419.27500000000055</v>
      </c>
      <c r="K11" s="19">
        <f t="shared" si="0"/>
        <v>201.55999999999995</v>
      </c>
      <c r="L11" s="75">
        <f>J11*G119</f>
        <v>3073.2857500000041</v>
      </c>
      <c r="M11" s="76">
        <f>K11*G120</f>
        <v>1477.4347999999995</v>
      </c>
      <c r="N11" s="20">
        <f t="shared" ref="N11:N76" si="1">L11+M11</f>
        <v>4550.7205500000036</v>
      </c>
    </row>
    <row r="12" spans="1:14" ht="15.75" x14ac:dyDescent="0.25">
      <c r="A12" s="17">
        <v>2</v>
      </c>
      <c r="B12" s="21"/>
      <c r="C12" s="31"/>
      <c r="D12" s="97" t="s">
        <v>129</v>
      </c>
      <c r="E12" s="91" t="s">
        <v>23</v>
      </c>
      <c r="F12" s="46">
        <v>1020.438</v>
      </c>
      <c r="G12" s="78">
        <v>707.38699999999994</v>
      </c>
      <c r="H12" s="46">
        <v>1024.7190000000001</v>
      </c>
      <c r="I12" s="47">
        <v>709.37099999999998</v>
      </c>
      <c r="J12" s="22">
        <f t="shared" si="0"/>
        <v>4.2810000000000628</v>
      </c>
      <c r="K12" s="23">
        <f t="shared" si="0"/>
        <v>1.9840000000000373</v>
      </c>
      <c r="L12" s="24">
        <f>J12*G119</f>
        <v>31.37973000000046</v>
      </c>
      <c r="M12" s="25">
        <f>K12*G120</f>
        <v>14.542720000000273</v>
      </c>
      <c r="N12" s="26">
        <f t="shared" si="1"/>
        <v>45.922450000000737</v>
      </c>
    </row>
    <row r="13" spans="1:14" ht="15.75" x14ac:dyDescent="0.25">
      <c r="A13" s="17">
        <v>3</v>
      </c>
      <c r="B13" s="27"/>
      <c r="C13" s="31"/>
      <c r="D13" s="97" t="s">
        <v>130</v>
      </c>
      <c r="E13" s="91" t="s">
        <v>24</v>
      </c>
      <c r="F13" s="46">
        <v>22705.952000000001</v>
      </c>
      <c r="G13" s="78">
        <v>9097.3979999999992</v>
      </c>
      <c r="H13" s="46">
        <v>22862.272000000001</v>
      </c>
      <c r="I13" s="47">
        <v>9192.6209999999992</v>
      </c>
      <c r="J13" s="22">
        <f t="shared" si="0"/>
        <v>156.31999999999971</v>
      </c>
      <c r="K13" s="23">
        <f t="shared" si="0"/>
        <v>95.222999999999956</v>
      </c>
      <c r="L13" s="24">
        <f>J13*G119</f>
        <v>1145.8255999999978</v>
      </c>
      <c r="M13" s="25">
        <f>K13*G120</f>
        <v>697.98458999999968</v>
      </c>
      <c r="N13" s="26">
        <f t="shared" si="1"/>
        <v>1843.8101899999974</v>
      </c>
    </row>
    <row r="14" spans="1:14" ht="15.75" x14ac:dyDescent="0.25">
      <c r="A14" s="17">
        <v>4</v>
      </c>
      <c r="B14" s="27"/>
      <c r="C14" s="31"/>
      <c r="D14" s="97" t="s">
        <v>131</v>
      </c>
      <c r="E14" s="91" t="s">
        <v>25</v>
      </c>
      <c r="F14" s="46">
        <v>30863.346000000001</v>
      </c>
      <c r="G14" s="78">
        <v>10120.418</v>
      </c>
      <c r="H14" s="46">
        <v>31025.059000000001</v>
      </c>
      <c r="I14" s="47">
        <v>10219.478999999999</v>
      </c>
      <c r="J14" s="22">
        <f t="shared" si="0"/>
        <v>161.71299999999974</v>
      </c>
      <c r="K14" s="23">
        <f t="shared" si="0"/>
        <v>99.060999999999694</v>
      </c>
      <c r="L14" s="24">
        <f>J14*G119</f>
        <v>1185.3562899999981</v>
      </c>
      <c r="M14" s="25">
        <f>K14*G120</f>
        <v>726.11712999999781</v>
      </c>
      <c r="N14" s="26">
        <f t="shared" si="1"/>
        <v>1911.4734199999959</v>
      </c>
    </row>
    <row r="15" spans="1:14" ht="15.75" x14ac:dyDescent="0.25">
      <c r="A15" s="17">
        <v>5</v>
      </c>
      <c r="B15" s="27"/>
      <c r="C15" s="31"/>
      <c r="D15" s="97" t="s">
        <v>132</v>
      </c>
      <c r="E15" s="91" t="s">
        <v>26</v>
      </c>
      <c r="F15" s="46">
        <v>24144.235000000001</v>
      </c>
      <c r="G15" s="78">
        <v>9528.35</v>
      </c>
      <c r="H15" s="46">
        <v>24779.412</v>
      </c>
      <c r="I15" s="47">
        <v>9796.82</v>
      </c>
      <c r="J15" s="22">
        <f t="shared" si="0"/>
        <v>635.17699999999968</v>
      </c>
      <c r="K15" s="23">
        <f t="shared" si="0"/>
        <v>268.46999999999935</v>
      </c>
      <c r="L15" s="24">
        <f>J15*G119</f>
        <v>4655.8474099999976</v>
      </c>
      <c r="M15" s="25">
        <f>K15*G120</f>
        <v>1967.8850999999952</v>
      </c>
      <c r="N15" s="26">
        <f t="shared" si="1"/>
        <v>6623.7325099999925</v>
      </c>
    </row>
    <row r="16" spans="1:14" ht="15.75" x14ac:dyDescent="0.25">
      <c r="A16" s="17">
        <v>6</v>
      </c>
      <c r="B16" s="27"/>
      <c r="C16" s="31"/>
      <c r="D16" s="97" t="s">
        <v>133</v>
      </c>
      <c r="E16" s="91" t="s">
        <v>27</v>
      </c>
      <c r="F16" s="46">
        <v>14865.056</v>
      </c>
      <c r="G16" s="78">
        <v>4820.3720000000003</v>
      </c>
      <c r="H16" s="46">
        <v>14867.799000000001</v>
      </c>
      <c r="I16" s="47">
        <v>4820.3720000000003</v>
      </c>
      <c r="J16" s="22">
        <f t="shared" si="0"/>
        <v>2.7430000000003929</v>
      </c>
      <c r="K16" s="23">
        <f t="shared" si="0"/>
        <v>0</v>
      </c>
      <c r="L16" s="24">
        <f>J16*G119</f>
        <v>20.106190000002879</v>
      </c>
      <c r="M16" s="25">
        <f>K16*G120</f>
        <v>0</v>
      </c>
      <c r="N16" s="26">
        <f t="shared" si="1"/>
        <v>20.106190000002879</v>
      </c>
    </row>
    <row r="17" spans="1:14" ht="15.75" x14ac:dyDescent="0.25">
      <c r="A17" s="17">
        <v>7</v>
      </c>
      <c r="B17" s="27"/>
      <c r="C17" s="31"/>
      <c r="D17" s="97" t="s">
        <v>134</v>
      </c>
      <c r="E17" s="91" t="s">
        <v>28</v>
      </c>
      <c r="F17" s="46">
        <v>14821.991</v>
      </c>
      <c r="G17" s="78">
        <v>4135.3590000000004</v>
      </c>
      <c r="H17" s="46">
        <v>14888.503000000001</v>
      </c>
      <c r="I17" s="47">
        <v>4154.8370000000004</v>
      </c>
      <c r="J17" s="22">
        <f t="shared" si="0"/>
        <v>66.512000000000626</v>
      </c>
      <c r="K17" s="23">
        <f t="shared" si="0"/>
        <v>19.478000000000065</v>
      </c>
      <c r="L17" s="24">
        <f>J17*G119</f>
        <v>487.53296000000461</v>
      </c>
      <c r="M17" s="25">
        <f>K17*G120</f>
        <v>142.77374000000049</v>
      </c>
      <c r="N17" s="26">
        <f t="shared" si="1"/>
        <v>630.30670000000509</v>
      </c>
    </row>
    <row r="18" spans="1:14" ht="15.75" x14ac:dyDescent="0.25">
      <c r="A18" s="17">
        <v>8</v>
      </c>
      <c r="B18" s="27"/>
      <c r="C18" s="31"/>
      <c r="D18" s="97" t="s">
        <v>135</v>
      </c>
      <c r="E18" s="91" t="s">
        <v>29</v>
      </c>
      <c r="F18" s="46">
        <v>5848.241</v>
      </c>
      <c r="G18" s="78">
        <v>2270.4279999999999</v>
      </c>
      <c r="H18" s="46">
        <v>6092.8649999999998</v>
      </c>
      <c r="I18" s="47">
        <v>2390.9110000000001</v>
      </c>
      <c r="J18" s="22">
        <f t="shared" si="0"/>
        <v>244.6239999999998</v>
      </c>
      <c r="K18" s="23">
        <f t="shared" si="0"/>
        <v>120.48300000000017</v>
      </c>
      <c r="L18" s="24">
        <f>J18*G119</f>
        <v>1793.0939199999984</v>
      </c>
      <c r="M18" s="25">
        <f>K18*G120</f>
        <v>883.14039000000128</v>
      </c>
      <c r="N18" s="26">
        <f t="shared" si="1"/>
        <v>2676.2343099999998</v>
      </c>
    </row>
    <row r="19" spans="1:14" ht="15.75" x14ac:dyDescent="0.25">
      <c r="A19" s="17">
        <v>9</v>
      </c>
      <c r="B19" s="27"/>
      <c r="C19" s="31"/>
      <c r="D19" s="97" t="s">
        <v>136</v>
      </c>
      <c r="E19" s="91" t="s">
        <v>30</v>
      </c>
      <c r="F19" s="46">
        <v>586.19000000000005</v>
      </c>
      <c r="G19" s="78">
        <v>305.84300000000002</v>
      </c>
      <c r="H19" s="46">
        <v>586.42899999999997</v>
      </c>
      <c r="I19" s="47">
        <v>306.03300000000002</v>
      </c>
      <c r="J19" s="22">
        <f t="shared" si="0"/>
        <v>0.23899999999991905</v>
      </c>
      <c r="K19" s="23">
        <f t="shared" si="0"/>
        <v>0.18999999999999773</v>
      </c>
      <c r="L19" s="24">
        <f>J19*G119</f>
        <v>1.7518699999994067</v>
      </c>
      <c r="M19" s="25">
        <f>K19*G120</f>
        <v>1.3926999999999834</v>
      </c>
      <c r="N19" s="26">
        <f t="shared" si="1"/>
        <v>3.1445699999993901</v>
      </c>
    </row>
    <row r="20" spans="1:14" ht="15.75" x14ac:dyDescent="0.25">
      <c r="A20" s="17">
        <v>10</v>
      </c>
      <c r="B20" s="27"/>
      <c r="C20" s="31"/>
      <c r="D20" s="97" t="s">
        <v>137</v>
      </c>
      <c r="E20" s="91" t="s">
        <v>31</v>
      </c>
      <c r="F20" s="46">
        <v>10559.858</v>
      </c>
      <c r="G20" s="78">
        <v>3725.9319999999998</v>
      </c>
      <c r="H20" s="46">
        <v>10722.444</v>
      </c>
      <c r="I20" s="47">
        <v>3771.4050000000002</v>
      </c>
      <c r="J20" s="22">
        <f t="shared" si="0"/>
        <v>162.58599999999933</v>
      </c>
      <c r="K20" s="23">
        <f t="shared" si="0"/>
        <v>45.473000000000411</v>
      </c>
      <c r="L20" s="24">
        <f>J20*G119</f>
        <v>1191.7553799999951</v>
      </c>
      <c r="M20" s="25">
        <f>K20*G120</f>
        <v>333.31709000000302</v>
      </c>
      <c r="N20" s="26">
        <f t="shared" si="1"/>
        <v>1525.072469999998</v>
      </c>
    </row>
    <row r="21" spans="1:14" ht="15.75" x14ac:dyDescent="0.25">
      <c r="A21" s="17">
        <v>11</v>
      </c>
      <c r="B21" s="27"/>
      <c r="C21" s="31"/>
      <c r="D21" s="97" t="s">
        <v>219</v>
      </c>
      <c r="E21" s="91" t="s">
        <v>32</v>
      </c>
      <c r="F21" s="46">
        <v>5160.8980000000001</v>
      </c>
      <c r="G21" s="78">
        <v>1327.66</v>
      </c>
      <c r="H21" s="46">
        <v>5350.7160000000003</v>
      </c>
      <c r="I21" s="47">
        <v>1373.7729999999999</v>
      </c>
      <c r="J21" s="22">
        <f t="shared" si="0"/>
        <v>189.81800000000021</v>
      </c>
      <c r="K21" s="23">
        <f t="shared" si="0"/>
        <v>46.112999999999829</v>
      </c>
      <c r="L21" s="24">
        <f>J21*G119</f>
        <v>1391.3659400000015</v>
      </c>
      <c r="M21" s="25">
        <f>K21*G120</f>
        <v>338.00828999999874</v>
      </c>
      <c r="N21" s="26">
        <f t="shared" si="1"/>
        <v>1729.3742300000004</v>
      </c>
    </row>
    <row r="22" spans="1:14" ht="15.75" x14ac:dyDescent="0.25">
      <c r="A22" s="17">
        <v>12</v>
      </c>
      <c r="B22" s="27"/>
      <c r="C22" s="31"/>
      <c r="D22" s="97" t="s">
        <v>138</v>
      </c>
      <c r="E22" s="91" t="s">
        <v>33</v>
      </c>
      <c r="F22" s="46">
        <v>12861.91</v>
      </c>
      <c r="G22" s="78">
        <v>7509.7619999999997</v>
      </c>
      <c r="H22" s="46">
        <v>13181.618</v>
      </c>
      <c r="I22" s="47">
        <v>7688.8249999999998</v>
      </c>
      <c r="J22" s="22">
        <f t="shared" si="0"/>
        <v>319.70800000000054</v>
      </c>
      <c r="K22" s="23">
        <f t="shared" si="0"/>
        <v>179.0630000000001</v>
      </c>
      <c r="L22" s="24">
        <f>J22*G119</f>
        <v>2343.4596400000041</v>
      </c>
      <c r="M22" s="25">
        <f>K22*G120</f>
        <v>1312.5317900000007</v>
      </c>
      <c r="N22" s="26">
        <f t="shared" si="1"/>
        <v>3655.9914300000046</v>
      </c>
    </row>
    <row r="23" spans="1:14" ht="15.75" x14ac:dyDescent="0.25">
      <c r="A23" s="17">
        <v>13</v>
      </c>
      <c r="B23" s="27"/>
      <c r="C23" s="31"/>
      <c r="D23" s="97" t="s">
        <v>220</v>
      </c>
      <c r="E23" s="91" t="s">
        <v>34</v>
      </c>
      <c r="F23" s="46">
        <v>1235.153</v>
      </c>
      <c r="G23" s="78">
        <v>1075.3789999999999</v>
      </c>
      <c r="H23" s="46">
        <v>1235.153</v>
      </c>
      <c r="I23" s="47">
        <v>1075.3789999999999</v>
      </c>
      <c r="J23" s="22">
        <f t="shared" si="0"/>
        <v>0</v>
      </c>
      <c r="K23" s="23">
        <f t="shared" si="0"/>
        <v>0</v>
      </c>
      <c r="L23" s="24">
        <f>J23*G119</f>
        <v>0</v>
      </c>
      <c r="M23" s="25">
        <f>K23*G120</f>
        <v>0</v>
      </c>
      <c r="N23" s="26">
        <f t="shared" si="1"/>
        <v>0</v>
      </c>
    </row>
    <row r="24" spans="1:14" ht="15.75" x14ac:dyDescent="0.25">
      <c r="A24" s="17">
        <v>14</v>
      </c>
      <c r="B24" s="27"/>
      <c r="C24" s="31"/>
      <c r="D24" s="97" t="s">
        <v>139</v>
      </c>
      <c r="E24" s="91" t="s">
        <v>35</v>
      </c>
      <c r="F24" s="46">
        <v>10557.767</v>
      </c>
      <c r="G24" s="78">
        <v>2582.2139999999999</v>
      </c>
      <c r="H24" s="46">
        <v>10703.022000000001</v>
      </c>
      <c r="I24" s="47">
        <v>2620.1489999999999</v>
      </c>
      <c r="J24" s="22">
        <f t="shared" si="0"/>
        <v>145.25500000000102</v>
      </c>
      <c r="K24" s="23">
        <f t="shared" si="0"/>
        <v>37.934999999999945</v>
      </c>
      <c r="L24" s="24">
        <f>J24*G119</f>
        <v>1064.7191500000074</v>
      </c>
      <c r="M24" s="25">
        <f>K24*G120</f>
        <v>278.06354999999962</v>
      </c>
      <c r="N24" s="26">
        <f t="shared" si="1"/>
        <v>1342.782700000007</v>
      </c>
    </row>
    <row r="25" spans="1:14" ht="15.75" x14ac:dyDescent="0.25">
      <c r="A25" s="17">
        <v>15</v>
      </c>
      <c r="B25" s="27"/>
      <c r="C25" s="31"/>
      <c r="D25" s="97" t="s">
        <v>140</v>
      </c>
      <c r="E25" s="91" t="s">
        <v>36</v>
      </c>
      <c r="F25" s="46">
        <v>18573.460999999999</v>
      </c>
      <c r="G25" s="78">
        <v>4466.4840000000004</v>
      </c>
      <c r="H25" s="46">
        <v>18715.988000000001</v>
      </c>
      <c r="I25" s="47">
        <v>4502.0370000000003</v>
      </c>
      <c r="J25" s="22">
        <f t="shared" si="0"/>
        <v>142.52700000000186</v>
      </c>
      <c r="K25" s="23">
        <f t="shared" si="0"/>
        <v>35.552999999999884</v>
      </c>
      <c r="L25" s="24">
        <f>J25*G119</f>
        <v>1044.7229100000136</v>
      </c>
      <c r="M25" s="25">
        <f>K25*G120</f>
        <v>260.60348999999917</v>
      </c>
      <c r="N25" s="26">
        <f t="shared" si="1"/>
        <v>1305.3264000000127</v>
      </c>
    </row>
    <row r="26" spans="1:14" ht="15.75" x14ac:dyDescent="0.25">
      <c r="A26" s="17">
        <v>16</v>
      </c>
      <c r="B26" s="27"/>
      <c r="C26" s="31"/>
      <c r="D26" s="97" t="s">
        <v>141</v>
      </c>
      <c r="E26" s="91" t="s">
        <v>37</v>
      </c>
      <c r="F26" s="46">
        <v>7384.8649999999998</v>
      </c>
      <c r="G26" s="78">
        <v>2240.6309999999999</v>
      </c>
      <c r="H26" s="46">
        <v>7554.2340000000004</v>
      </c>
      <c r="I26" s="47">
        <v>2305.0169999999998</v>
      </c>
      <c r="J26" s="22">
        <f t="shared" si="0"/>
        <v>169.3690000000006</v>
      </c>
      <c r="K26" s="23">
        <f t="shared" si="0"/>
        <v>64.385999999999967</v>
      </c>
      <c r="L26" s="24">
        <f>J26*G119</f>
        <v>1241.4747700000044</v>
      </c>
      <c r="M26" s="25">
        <f>K26*G120</f>
        <v>471.94937999999979</v>
      </c>
      <c r="N26" s="26">
        <f t="shared" si="1"/>
        <v>1713.4241500000041</v>
      </c>
    </row>
    <row r="27" spans="1:14" ht="15.75" x14ac:dyDescent="0.25">
      <c r="A27" s="17">
        <v>17</v>
      </c>
      <c r="B27" s="27"/>
      <c r="C27" s="31"/>
      <c r="D27" s="97" t="s">
        <v>142</v>
      </c>
      <c r="E27" s="91" t="s">
        <v>38</v>
      </c>
      <c r="F27" s="46">
        <v>80474.672999999995</v>
      </c>
      <c r="G27" s="78">
        <v>23326.563999999998</v>
      </c>
      <c r="H27" s="46">
        <v>81047.442999999999</v>
      </c>
      <c r="I27" s="47">
        <v>23492.933000000001</v>
      </c>
      <c r="J27" s="22">
        <f t="shared" si="0"/>
        <v>572.77000000000407</v>
      </c>
      <c r="K27" s="23">
        <f t="shared" si="0"/>
        <v>166.36900000000242</v>
      </c>
      <c r="L27" s="24">
        <f>J27*G119</f>
        <v>4198.4041000000298</v>
      </c>
      <c r="M27" s="25">
        <f>K27*G120</f>
        <v>1219.4847700000178</v>
      </c>
      <c r="N27" s="26">
        <f t="shared" si="1"/>
        <v>5417.888870000048</v>
      </c>
    </row>
    <row r="28" spans="1:14" ht="15.75" x14ac:dyDescent="0.25">
      <c r="A28" s="17">
        <v>18</v>
      </c>
      <c r="B28" s="27"/>
      <c r="C28" s="31"/>
      <c r="D28" s="97" t="s">
        <v>143</v>
      </c>
      <c r="E28" s="91" t="s">
        <v>39</v>
      </c>
      <c r="F28" s="46">
        <v>23141.272000000001</v>
      </c>
      <c r="G28" s="78">
        <v>7025.3860000000004</v>
      </c>
      <c r="H28" s="46">
        <v>23366.523000000001</v>
      </c>
      <c r="I28" s="47">
        <v>7081.4859999999999</v>
      </c>
      <c r="J28" s="22">
        <f t="shared" si="0"/>
        <v>225.2510000000002</v>
      </c>
      <c r="K28" s="23">
        <f t="shared" si="0"/>
        <v>56.099999999999454</v>
      </c>
      <c r="L28" s="24">
        <f>J28*G119</f>
        <v>1651.0898300000015</v>
      </c>
      <c r="M28" s="25">
        <f>K28*G120</f>
        <v>411.21299999999599</v>
      </c>
      <c r="N28" s="26">
        <f t="shared" si="1"/>
        <v>2062.3028299999974</v>
      </c>
    </row>
    <row r="29" spans="1:14" ht="15.75" x14ac:dyDescent="0.25">
      <c r="A29" s="17">
        <v>19</v>
      </c>
      <c r="B29" s="27"/>
      <c r="C29" s="31"/>
      <c r="D29" s="97" t="s">
        <v>144</v>
      </c>
      <c r="E29" s="91" t="s">
        <v>40</v>
      </c>
      <c r="F29" s="46">
        <v>412.70499999999998</v>
      </c>
      <c r="G29" s="78">
        <v>83.537000000000006</v>
      </c>
      <c r="H29" s="46">
        <v>416.2</v>
      </c>
      <c r="I29" s="47">
        <v>83.537000000000006</v>
      </c>
      <c r="J29" s="22">
        <f t="shared" si="0"/>
        <v>3.4950000000000045</v>
      </c>
      <c r="K29" s="23">
        <f t="shared" si="0"/>
        <v>0</v>
      </c>
      <c r="L29" s="24">
        <f>J29*G119</f>
        <v>25.618350000000035</v>
      </c>
      <c r="M29" s="25">
        <f>K29*G120</f>
        <v>0</v>
      </c>
      <c r="N29" s="26">
        <f t="shared" si="1"/>
        <v>25.618350000000035</v>
      </c>
    </row>
    <row r="30" spans="1:14" ht="15.75" x14ac:dyDescent="0.25">
      <c r="A30" s="17">
        <v>20</v>
      </c>
      <c r="B30" s="27"/>
      <c r="C30" s="31"/>
      <c r="D30" s="97" t="s">
        <v>145</v>
      </c>
      <c r="E30" s="91" t="s">
        <v>41</v>
      </c>
      <c r="F30" s="46">
        <v>7114.55</v>
      </c>
      <c r="G30" s="78">
        <v>2403.59</v>
      </c>
      <c r="H30" s="46">
        <v>7131.9089999999997</v>
      </c>
      <c r="I30" s="47">
        <v>2409.63</v>
      </c>
      <c r="J30" s="22">
        <f t="shared" si="0"/>
        <v>17.358999999999469</v>
      </c>
      <c r="K30" s="23">
        <f t="shared" si="0"/>
        <v>6.0399999999999636</v>
      </c>
      <c r="L30" s="24">
        <f>J30*G119</f>
        <v>127.24146999999611</v>
      </c>
      <c r="M30" s="25">
        <f>K30*G120</f>
        <v>44.273199999999733</v>
      </c>
      <c r="N30" s="26">
        <f t="shared" si="1"/>
        <v>171.51466999999585</v>
      </c>
    </row>
    <row r="31" spans="1:14" ht="15.75" x14ac:dyDescent="0.25">
      <c r="A31" s="17">
        <v>21</v>
      </c>
      <c r="B31" s="27"/>
      <c r="C31" s="31"/>
      <c r="D31" s="97" t="s">
        <v>146</v>
      </c>
      <c r="E31" s="91" t="s">
        <v>42</v>
      </c>
      <c r="F31" s="46">
        <v>2707.8879999999999</v>
      </c>
      <c r="G31" s="78">
        <v>584.02800000000002</v>
      </c>
      <c r="H31" s="46">
        <v>2707.8879999999999</v>
      </c>
      <c r="I31" s="47">
        <v>584.02800000000002</v>
      </c>
      <c r="J31" s="22">
        <f t="shared" si="0"/>
        <v>0</v>
      </c>
      <c r="K31" s="23">
        <f t="shared" si="0"/>
        <v>0</v>
      </c>
      <c r="L31" s="24">
        <f>J31*G119</f>
        <v>0</v>
      </c>
      <c r="M31" s="25">
        <f>K31*G120</f>
        <v>0</v>
      </c>
      <c r="N31" s="26">
        <f t="shared" si="1"/>
        <v>0</v>
      </c>
    </row>
    <row r="32" spans="1:14" ht="15.75" x14ac:dyDescent="0.25">
      <c r="A32" s="17">
        <v>22</v>
      </c>
      <c r="B32" s="27"/>
      <c r="C32" s="31"/>
      <c r="D32" s="97" t="s">
        <v>147</v>
      </c>
      <c r="E32" s="91" t="s">
        <v>43</v>
      </c>
      <c r="F32" s="46">
        <v>2120.0889999999999</v>
      </c>
      <c r="G32" s="78">
        <v>624.51400000000001</v>
      </c>
      <c r="H32" s="46">
        <v>2121.0639999999999</v>
      </c>
      <c r="I32" s="47">
        <v>624.51400000000001</v>
      </c>
      <c r="J32" s="22">
        <f t="shared" si="0"/>
        <v>0.97499999999990905</v>
      </c>
      <c r="K32" s="23">
        <f t="shared" si="0"/>
        <v>0</v>
      </c>
      <c r="L32" s="24">
        <f>J32*G119</f>
        <v>7.1467499999993338</v>
      </c>
      <c r="M32" s="25">
        <f>K32*G120</f>
        <v>0</v>
      </c>
      <c r="N32" s="26">
        <f t="shared" si="1"/>
        <v>7.1467499999993338</v>
      </c>
    </row>
    <row r="33" spans="1:14" ht="15.75" x14ac:dyDescent="0.25">
      <c r="A33" s="17">
        <v>23</v>
      </c>
      <c r="B33" s="27"/>
      <c r="C33" s="31"/>
      <c r="D33" s="97" t="s">
        <v>148</v>
      </c>
      <c r="E33" s="91" t="s">
        <v>44</v>
      </c>
      <c r="F33" s="46">
        <v>23797.129000000001</v>
      </c>
      <c r="G33" s="78">
        <v>15123.346</v>
      </c>
      <c r="H33" s="46">
        <v>23832.27</v>
      </c>
      <c r="I33" s="47">
        <v>15146.526</v>
      </c>
      <c r="J33" s="22">
        <f t="shared" si="0"/>
        <v>35.140999999999622</v>
      </c>
      <c r="K33" s="23">
        <f t="shared" si="0"/>
        <v>23.180000000000291</v>
      </c>
      <c r="L33" s="24">
        <f>J33*G119</f>
        <v>257.58352999999721</v>
      </c>
      <c r="M33" s="25">
        <f>K33*G120</f>
        <v>169.90940000000214</v>
      </c>
      <c r="N33" s="26">
        <f t="shared" si="1"/>
        <v>427.49292999999932</v>
      </c>
    </row>
    <row r="34" spans="1:14" ht="15.75" x14ac:dyDescent="0.25">
      <c r="A34" s="17">
        <v>24</v>
      </c>
      <c r="B34" s="27"/>
      <c r="C34" s="31"/>
      <c r="D34" s="97" t="s">
        <v>149</v>
      </c>
      <c r="E34" s="91" t="s">
        <v>45</v>
      </c>
      <c r="F34" s="46">
        <v>624.15099999999995</v>
      </c>
      <c r="G34" s="78">
        <v>135.173</v>
      </c>
      <c r="H34" s="46">
        <v>629.07500000000005</v>
      </c>
      <c r="I34" s="47">
        <v>135.51499999999999</v>
      </c>
      <c r="J34" s="22">
        <f t="shared" si="0"/>
        <v>4.9240000000000919</v>
      </c>
      <c r="K34" s="23">
        <f t="shared" si="0"/>
        <v>0.34199999999998454</v>
      </c>
      <c r="L34" s="24">
        <f>J34*G119</f>
        <v>36.092920000000674</v>
      </c>
      <c r="M34" s="25">
        <f>K34*G120</f>
        <v>2.5068599999998868</v>
      </c>
      <c r="N34" s="26">
        <f t="shared" si="1"/>
        <v>38.599780000000564</v>
      </c>
    </row>
    <row r="35" spans="1:14" ht="15.75" x14ac:dyDescent="0.25">
      <c r="A35" s="17">
        <v>25</v>
      </c>
      <c r="B35" s="27"/>
      <c r="C35" s="31"/>
      <c r="D35" s="97" t="s">
        <v>150</v>
      </c>
      <c r="E35" s="91" t="s">
        <v>46</v>
      </c>
      <c r="F35" s="46">
        <v>0</v>
      </c>
      <c r="G35" s="78">
        <v>0</v>
      </c>
      <c r="H35" s="46">
        <v>0</v>
      </c>
      <c r="I35" s="47">
        <v>0</v>
      </c>
      <c r="J35" s="22">
        <f t="shared" si="0"/>
        <v>0</v>
      </c>
      <c r="K35" s="23">
        <f t="shared" si="0"/>
        <v>0</v>
      </c>
      <c r="L35" s="24">
        <f>J35*G119</f>
        <v>0</v>
      </c>
      <c r="M35" s="25">
        <f>K35*G120</f>
        <v>0</v>
      </c>
      <c r="N35" s="26">
        <f t="shared" si="1"/>
        <v>0</v>
      </c>
    </row>
    <row r="36" spans="1:14" ht="15.75" x14ac:dyDescent="0.25">
      <c r="A36" s="17">
        <v>26</v>
      </c>
      <c r="B36" s="27"/>
      <c r="C36" s="31"/>
      <c r="D36" s="97" t="s">
        <v>151</v>
      </c>
      <c r="E36" s="91" t="s">
        <v>126</v>
      </c>
      <c r="F36" s="46">
        <v>424.13900000000001</v>
      </c>
      <c r="G36" s="78">
        <v>97.475999999999999</v>
      </c>
      <c r="H36" s="46">
        <v>424.13900000000001</v>
      </c>
      <c r="I36" s="47">
        <v>97.475999999999999</v>
      </c>
      <c r="J36" s="22">
        <f t="shared" si="0"/>
        <v>0</v>
      </c>
      <c r="K36" s="23">
        <f t="shared" si="0"/>
        <v>0</v>
      </c>
      <c r="L36" s="24">
        <f>J36*G119</f>
        <v>0</v>
      </c>
      <c r="M36" s="25">
        <f>K36*G120</f>
        <v>0</v>
      </c>
      <c r="N36" s="26">
        <f t="shared" si="1"/>
        <v>0</v>
      </c>
    </row>
    <row r="37" spans="1:14" ht="15.75" x14ac:dyDescent="0.25">
      <c r="A37" s="17">
        <v>27</v>
      </c>
      <c r="B37" s="27"/>
      <c r="C37" s="31"/>
      <c r="D37" s="97" t="s">
        <v>152</v>
      </c>
      <c r="E37" s="91" t="s">
        <v>47</v>
      </c>
      <c r="F37" s="46">
        <v>2.1739999999999999</v>
      </c>
      <c r="G37" s="78">
        <v>1.345</v>
      </c>
      <c r="H37" s="46">
        <v>2.1739999999999999</v>
      </c>
      <c r="I37" s="47">
        <v>1.345</v>
      </c>
      <c r="J37" s="22">
        <f t="shared" si="0"/>
        <v>0</v>
      </c>
      <c r="K37" s="23">
        <f t="shared" si="0"/>
        <v>0</v>
      </c>
      <c r="L37" s="24">
        <f>J37*G119</f>
        <v>0</v>
      </c>
      <c r="M37" s="25">
        <f>K37*G120</f>
        <v>0</v>
      </c>
      <c r="N37" s="26">
        <f t="shared" si="1"/>
        <v>0</v>
      </c>
    </row>
    <row r="38" spans="1:14" ht="15.75" x14ac:dyDescent="0.25">
      <c r="A38" s="17">
        <v>28</v>
      </c>
      <c r="B38" s="27"/>
      <c r="C38" s="31"/>
      <c r="D38" s="97" t="s">
        <v>153</v>
      </c>
      <c r="E38" s="91" t="s">
        <v>48</v>
      </c>
      <c r="F38" s="46">
        <v>2527.3850000000002</v>
      </c>
      <c r="G38" s="78">
        <v>660.69500000000005</v>
      </c>
      <c r="H38" s="46">
        <v>2527.3850000000002</v>
      </c>
      <c r="I38" s="47">
        <v>660.69500000000005</v>
      </c>
      <c r="J38" s="22">
        <f t="shared" si="0"/>
        <v>0</v>
      </c>
      <c r="K38" s="23">
        <f t="shared" si="0"/>
        <v>0</v>
      </c>
      <c r="L38" s="24">
        <f>J38*G119</f>
        <v>0</v>
      </c>
      <c r="M38" s="25">
        <f>K38*G120</f>
        <v>0</v>
      </c>
      <c r="N38" s="26">
        <f t="shared" si="1"/>
        <v>0</v>
      </c>
    </row>
    <row r="39" spans="1:14" ht="15.75" x14ac:dyDescent="0.25">
      <c r="A39" s="17">
        <v>29</v>
      </c>
      <c r="B39" s="27"/>
      <c r="C39" s="31"/>
      <c r="D39" s="97" t="s">
        <v>154</v>
      </c>
      <c r="E39" s="91" t="s">
        <v>49</v>
      </c>
      <c r="F39" s="46">
        <v>744.04399999999998</v>
      </c>
      <c r="G39" s="78">
        <v>274.61900000000003</v>
      </c>
      <c r="H39" s="46">
        <v>747.16200000000003</v>
      </c>
      <c r="I39" s="47">
        <v>275.11399999999998</v>
      </c>
      <c r="J39" s="22">
        <f t="shared" si="0"/>
        <v>3.1180000000000518</v>
      </c>
      <c r="K39" s="23">
        <f t="shared" si="0"/>
        <v>0.4949999999999477</v>
      </c>
      <c r="L39" s="24">
        <f>J39*G119</f>
        <v>22.854940000000379</v>
      </c>
      <c r="M39" s="25">
        <f>K39*G120</f>
        <v>3.6283499999996165</v>
      </c>
      <c r="N39" s="26">
        <f t="shared" si="1"/>
        <v>26.483289999999997</v>
      </c>
    </row>
    <row r="40" spans="1:14" ht="15.75" x14ac:dyDescent="0.25">
      <c r="A40" s="17">
        <v>30</v>
      </c>
      <c r="B40" s="27"/>
      <c r="C40" s="31"/>
      <c r="D40" s="97" t="s">
        <v>155</v>
      </c>
      <c r="E40" s="91" t="s">
        <v>50</v>
      </c>
      <c r="F40" s="46">
        <v>14515.444</v>
      </c>
      <c r="G40" s="78">
        <v>6212.125</v>
      </c>
      <c r="H40" s="46">
        <v>14515.79</v>
      </c>
      <c r="I40" s="47">
        <v>6212.125</v>
      </c>
      <c r="J40" s="22">
        <f t="shared" si="0"/>
        <v>0.34600000000136788</v>
      </c>
      <c r="K40" s="23">
        <f t="shared" si="0"/>
        <v>0</v>
      </c>
      <c r="L40" s="24">
        <f>J40*G119</f>
        <v>2.5361800000100265</v>
      </c>
      <c r="M40" s="25">
        <f>K40*G120</f>
        <v>0</v>
      </c>
      <c r="N40" s="26">
        <f t="shared" si="1"/>
        <v>2.5361800000100265</v>
      </c>
    </row>
    <row r="41" spans="1:14" ht="15.75" x14ac:dyDescent="0.25">
      <c r="A41" s="17">
        <v>31</v>
      </c>
      <c r="B41" s="27"/>
      <c r="C41" s="31"/>
      <c r="D41" s="97" t="s">
        <v>156</v>
      </c>
      <c r="E41" s="91" t="s">
        <v>51</v>
      </c>
      <c r="F41" s="46">
        <v>921.75400000000002</v>
      </c>
      <c r="G41" s="78">
        <v>191.04</v>
      </c>
      <c r="H41" s="46">
        <v>922.29499999999996</v>
      </c>
      <c r="I41" s="47">
        <v>191.04</v>
      </c>
      <c r="J41" s="22">
        <f t="shared" si="0"/>
        <v>0.54099999999993997</v>
      </c>
      <c r="K41" s="23">
        <f t="shared" si="0"/>
        <v>0</v>
      </c>
      <c r="L41" s="24">
        <f>J41*G119</f>
        <v>3.9655299999995601</v>
      </c>
      <c r="M41" s="25">
        <f>K41*G120</f>
        <v>0</v>
      </c>
      <c r="N41" s="26">
        <f t="shared" si="1"/>
        <v>3.9655299999995601</v>
      </c>
    </row>
    <row r="42" spans="1:14" ht="15.75" x14ac:dyDescent="0.25">
      <c r="A42" s="17">
        <v>32</v>
      </c>
      <c r="B42" s="27"/>
      <c r="C42" s="31"/>
      <c r="D42" s="97" t="s">
        <v>157</v>
      </c>
      <c r="E42" s="91" t="s">
        <v>52</v>
      </c>
      <c r="F42" s="46">
        <v>2590.3879999999999</v>
      </c>
      <c r="G42" s="78">
        <v>1756.962</v>
      </c>
      <c r="H42" s="46">
        <v>2670.5189999999998</v>
      </c>
      <c r="I42" s="47">
        <v>1820.009</v>
      </c>
      <c r="J42" s="22">
        <f t="shared" si="0"/>
        <v>80.130999999999858</v>
      </c>
      <c r="K42" s="23">
        <f t="shared" si="0"/>
        <v>63.047000000000025</v>
      </c>
      <c r="L42" s="24">
        <f>J42*G119</f>
        <v>587.36022999999898</v>
      </c>
      <c r="M42" s="25">
        <f>K42*G120</f>
        <v>462.1345100000002</v>
      </c>
      <c r="N42" s="26">
        <f t="shared" si="1"/>
        <v>1049.4947399999992</v>
      </c>
    </row>
    <row r="43" spans="1:14" ht="15.75" x14ac:dyDescent="0.25">
      <c r="A43" s="17">
        <v>33</v>
      </c>
      <c r="B43" s="27"/>
      <c r="C43" s="31"/>
      <c r="D43" s="97" t="s">
        <v>158</v>
      </c>
      <c r="E43" s="91" t="s">
        <v>53</v>
      </c>
      <c r="F43" s="46">
        <v>38403.646000000001</v>
      </c>
      <c r="G43" s="78">
        <v>19463.797999999999</v>
      </c>
      <c r="H43" s="46">
        <v>39166.959000000003</v>
      </c>
      <c r="I43" s="47">
        <v>19786.516</v>
      </c>
      <c r="J43" s="22">
        <f t="shared" si="0"/>
        <v>763.31300000000192</v>
      </c>
      <c r="K43" s="23">
        <f t="shared" si="0"/>
        <v>322.71800000000076</v>
      </c>
      <c r="L43" s="24">
        <f>J43*G119</f>
        <v>5595.0842900000143</v>
      </c>
      <c r="M43" s="25">
        <f>K43*G120</f>
        <v>2365.5229400000057</v>
      </c>
      <c r="N43" s="26">
        <f t="shared" si="1"/>
        <v>7960.6072300000196</v>
      </c>
    </row>
    <row r="44" spans="1:14" ht="15.75" x14ac:dyDescent="0.25">
      <c r="A44" s="17">
        <v>34</v>
      </c>
      <c r="B44" s="27"/>
      <c r="C44" s="31"/>
      <c r="D44" s="97" t="s">
        <v>159</v>
      </c>
      <c r="E44" s="91" t="s">
        <v>54</v>
      </c>
      <c r="F44" s="46">
        <v>60681.881999999998</v>
      </c>
      <c r="G44" s="78">
        <v>23474.737000000001</v>
      </c>
      <c r="H44" s="46">
        <v>60770.798999999999</v>
      </c>
      <c r="I44" s="47">
        <v>23528.421999999999</v>
      </c>
      <c r="J44" s="22">
        <f t="shared" ref="J44:K76" si="2">H44-F44</f>
        <v>88.917000000001281</v>
      </c>
      <c r="K44" s="23">
        <f t="shared" si="2"/>
        <v>53.684999999997672</v>
      </c>
      <c r="L44" s="24">
        <f>J44*G119</f>
        <v>651.76161000000934</v>
      </c>
      <c r="M44" s="25">
        <f>K44*G120</f>
        <v>393.51104999998296</v>
      </c>
      <c r="N44" s="26">
        <f t="shared" si="1"/>
        <v>1045.2726599999924</v>
      </c>
    </row>
    <row r="45" spans="1:14" ht="15.75" x14ac:dyDescent="0.25">
      <c r="A45" s="17">
        <v>35</v>
      </c>
      <c r="B45" s="27"/>
      <c r="C45" s="31"/>
      <c r="D45" s="97" t="s">
        <v>160</v>
      </c>
      <c r="E45" s="91" t="s">
        <v>55</v>
      </c>
      <c r="F45" s="46">
        <v>12411.903</v>
      </c>
      <c r="G45" s="78">
        <v>3476.3519999999999</v>
      </c>
      <c r="H45" s="46">
        <v>12557.334999999999</v>
      </c>
      <c r="I45" s="47">
        <v>3543.19</v>
      </c>
      <c r="J45" s="22">
        <f t="shared" si="2"/>
        <v>145.43199999999888</v>
      </c>
      <c r="K45" s="23">
        <f t="shared" si="2"/>
        <v>66.838000000000193</v>
      </c>
      <c r="L45" s="24">
        <f>J45*G119</f>
        <v>1066.0165599999918</v>
      </c>
      <c r="M45" s="25">
        <f>K45*G120</f>
        <v>489.92254000000139</v>
      </c>
      <c r="N45" s="26">
        <f t="shared" si="1"/>
        <v>1555.9390999999932</v>
      </c>
    </row>
    <row r="46" spans="1:14" ht="15.75" x14ac:dyDescent="0.25">
      <c r="A46" s="17">
        <v>36</v>
      </c>
      <c r="B46" s="27"/>
      <c r="C46" s="31"/>
      <c r="D46" s="97" t="s">
        <v>161</v>
      </c>
      <c r="E46" s="91" t="s">
        <v>56</v>
      </c>
      <c r="F46" s="46">
        <v>5515.52</v>
      </c>
      <c r="G46" s="78">
        <v>1700.7190000000001</v>
      </c>
      <c r="H46" s="46">
        <v>5515.6719999999996</v>
      </c>
      <c r="I46" s="47">
        <v>1700.7190000000001</v>
      </c>
      <c r="J46" s="22">
        <f t="shared" si="2"/>
        <v>0.15199999999913416</v>
      </c>
      <c r="K46" s="23">
        <f t="shared" si="2"/>
        <v>0</v>
      </c>
      <c r="L46" s="24">
        <f>J46*G119</f>
        <v>1.1141599999936533</v>
      </c>
      <c r="M46" s="25">
        <f>K46*G120</f>
        <v>0</v>
      </c>
      <c r="N46" s="26">
        <f t="shared" si="1"/>
        <v>1.1141599999936533</v>
      </c>
    </row>
    <row r="47" spans="1:14" ht="15.75" x14ac:dyDescent="0.25">
      <c r="A47" s="17">
        <v>37</v>
      </c>
      <c r="B47" s="27"/>
      <c r="C47" s="31"/>
      <c r="D47" s="97" t="s">
        <v>162</v>
      </c>
      <c r="E47" s="91" t="s">
        <v>57</v>
      </c>
      <c r="F47" s="46">
        <v>5150.2359999999999</v>
      </c>
      <c r="G47" s="78">
        <v>542.57899999999995</v>
      </c>
      <c r="H47" s="46">
        <v>5167.1419999999998</v>
      </c>
      <c r="I47" s="47">
        <v>543.74199999999996</v>
      </c>
      <c r="J47" s="22">
        <f t="shared" si="2"/>
        <v>16.905999999999949</v>
      </c>
      <c r="K47" s="23">
        <f t="shared" si="2"/>
        <v>1.1630000000000109</v>
      </c>
      <c r="L47" s="24">
        <f>J47*G119</f>
        <v>123.92097999999963</v>
      </c>
      <c r="M47" s="25">
        <f>K47*G120</f>
        <v>8.5247900000000794</v>
      </c>
      <c r="N47" s="26">
        <f t="shared" si="1"/>
        <v>132.4457699999997</v>
      </c>
    </row>
    <row r="48" spans="1:14" ht="15.75" x14ac:dyDescent="0.25">
      <c r="A48" s="17">
        <v>38</v>
      </c>
      <c r="B48" s="27"/>
      <c r="C48" s="31"/>
      <c r="D48" s="97" t="s">
        <v>221</v>
      </c>
      <c r="E48" s="91" t="s">
        <v>58</v>
      </c>
      <c r="F48" s="46">
        <v>1523.742</v>
      </c>
      <c r="G48" s="78">
        <v>424.59199999999998</v>
      </c>
      <c r="H48" s="46">
        <v>1524.252</v>
      </c>
      <c r="I48" s="47">
        <v>424.697</v>
      </c>
      <c r="J48" s="22">
        <f t="shared" si="2"/>
        <v>0.50999999999999091</v>
      </c>
      <c r="K48" s="23">
        <f t="shared" si="2"/>
        <v>0.10500000000001819</v>
      </c>
      <c r="L48" s="24">
        <f>J48*G119</f>
        <v>3.7382999999999336</v>
      </c>
      <c r="M48" s="25">
        <f>K48*G120</f>
        <v>0.76965000000013339</v>
      </c>
      <c r="N48" s="26">
        <f t="shared" si="1"/>
        <v>4.5079500000000667</v>
      </c>
    </row>
    <row r="49" spans="1:14" ht="15.75" x14ac:dyDescent="0.25">
      <c r="A49" s="17">
        <v>39</v>
      </c>
      <c r="B49" s="28"/>
      <c r="C49" s="31"/>
      <c r="D49" s="97" t="s">
        <v>163</v>
      </c>
      <c r="E49" s="91" t="s">
        <v>59</v>
      </c>
      <c r="F49" s="46">
        <v>652.43899999999996</v>
      </c>
      <c r="G49" s="78">
        <v>156.31200000000001</v>
      </c>
      <c r="H49" s="46">
        <v>652.43899999999996</v>
      </c>
      <c r="I49" s="47">
        <v>156.31200000000001</v>
      </c>
      <c r="J49" s="22">
        <f t="shared" si="2"/>
        <v>0</v>
      </c>
      <c r="K49" s="23">
        <f t="shared" si="2"/>
        <v>0</v>
      </c>
      <c r="L49" s="24">
        <f>J49*G119</f>
        <v>0</v>
      </c>
      <c r="M49" s="25">
        <f>K49*G120</f>
        <v>0</v>
      </c>
      <c r="N49" s="26">
        <f t="shared" si="1"/>
        <v>0</v>
      </c>
    </row>
    <row r="50" spans="1:14" ht="15.75" x14ac:dyDescent="0.25">
      <c r="A50" s="17">
        <v>40</v>
      </c>
      <c r="B50" s="27"/>
      <c r="C50" s="31"/>
      <c r="D50" s="97" t="s">
        <v>164</v>
      </c>
      <c r="E50" s="91" t="s">
        <v>60</v>
      </c>
      <c r="F50" s="46">
        <v>13138.9</v>
      </c>
      <c r="G50" s="78">
        <v>0</v>
      </c>
      <c r="H50" s="46">
        <v>13263.5</v>
      </c>
      <c r="I50" s="47">
        <v>0</v>
      </c>
      <c r="J50" s="22">
        <f t="shared" si="2"/>
        <v>124.60000000000036</v>
      </c>
      <c r="K50" s="23">
        <f t="shared" si="2"/>
        <v>0</v>
      </c>
      <c r="L50" s="24">
        <f>J50*G119</f>
        <v>913.31800000000271</v>
      </c>
      <c r="M50" s="25">
        <f>K50*G120</f>
        <v>0</v>
      </c>
      <c r="N50" s="26">
        <f t="shared" si="1"/>
        <v>913.31800000000271</v>
      </c>
    </row>
    <row r="51" spans="1:14" ht="15.75" x14ac:dyDescent="0.25">
      <c r="A51" s="17">
        <v>41</v>
      </c>
      <c r="B51" s="27"/>
      <c r="C51" s="31"/>
      <c r="D51" s="97" t="s">
        <v>165</v>
      </c>
      <c r="E51" s="91" t="s">
        <v>61</v>
      </c>
      <c r="F51" s="46">
        <v>10962.82</v>
      </c>
      <c r="G51" s="78">
        <v>2594.0819999999999</v>
      </c>
      <c r="H51" s="46">
        <v>11084.378000000001</v>
      </c>
      <c r="I51" s="47">
        <v>2629.5529999999999</v>
      </c>
      <c r="J51" s="22">
        <f t="shared" si="2"/>
        <v>121.5580000000009</v>
      </c>
      <c r="K51" s="23">
        <f t="shared" si="2"/>
        <v>35.471000000000004</v>
      </c>
      <c r="L51" s="24">
        <f>J51*G119</f>
        <v>891.02014000000668</v>
      </c>
      <c r="M51" s="25">
        <f>K51*G120</f>
        <v>260.00243</v>
      </c>
      <c r="N51" s="26">
        <f t="shared" si="1"/>
        <v>1151.0225700000067</v>
      </c>
    </row>
    <row r="52" spans="1:14" ht="15.75" x14ac:dyDescent="0.25">
      <c r="A52" s="17">
        <v>42</v>
      </c>
      <c r="B52" s="27"/>
      <c r="C52" s="31"/>
      <c r="D52" s="97" t="s">
        <v>166</v>
      </c>
      <c r="E52" s="91" t="s">
        <v>62</v>
      </c>
      <c r="F52" s="46">
        <v>3341.145</v>
      </c>
      <c r="G52" s="78">
        <v>1136.635</v>
      </c>
      <c r="H52" s="46">
        <v>3820.7350000000001</v>
      </c>
      <c r="I52" s="47">
        <v>1417.6610000000001</v>
      </c>
      <c r="J52" s="22">
        <f t="shared" si="2"/>
        <v>479.59000000000015</v>
      </c>
      <c r="K52" s="23">
        <f t="shared" si="2"/>
        <v>281.02600000000007</v>
      </c>
      <c r="L52" s="24">
        <f>J52*G119</f>
        <v>3515.3947000000012</v>
      </c>
      <c r="M52" s="25">
        <f>K52*G120</f>
        <v>2059.9205800000004</v>
      </c>
      <c r="N52" s="26">
        <f t="shared" si="1"/>
        <v>5575.3152800000016</v>
      </c>
    </row>
    <row r="53" spans="1:14" ht="15.75" x14ac:dyDescent="0.25">
      <c r="A53" s="17">
        <v>43</v>
      </c>
      <c r="B53" s="27"/>
      <c r="C53" s="31"/>
      <c r="D53" s="97" t="s">
        <v>167</v>
      </c>
      <c r="E53" s="91" t="s">
        <v>63</v>
      </c>
      <c r="F53" s="46">
        <v>11173.352000000001</v>
      </c>
      <c r="G53" s="78">
        <v>2481.5700000000002</v>
      </c>
      <c r="H53" s="46">
        <v>11332.191000000001</v>
      </c>
      <c r="I53" s="47">
        <v>2559.3719999999998</v>
      </c>
      <c r="J53" s="22">
        <f t="shared" si="2"/>
        <v>158.83899999999994</v>
      </c>
      <c r="K53" s="23">
        <f t="shared" si="2"/>
        <v>77.80199999999968</v>
      </c>
      <c r="L53" s="24">
        <f>J53*G119</f>
        <v>1164.2898699999996</v>
      </c>
      <c r="M53" s="25">
        <f>K53*G120</f>
        <v>570.28865999999766</v>
      </c>
      <c r="N53" s="26">
        <f t="shared" si="1"/>
        <v>1734.5785299999973</v>
      </c>
    </row>
    <row r="54" spans="1:14" ht="15.75" x14ac:dyDescent="0.25">
      <c r="A54" s="17">
        <v>44</v>
      </c>
      <c r="B54" s="27"/>
      <c r="C54" s="31"/>
      <c r="D54" s="97" t="s">
        <v>168</v>
      </c>
      <c r="E54" s="91" t="s">
        <v>64</v>
      </c>
      <c r="F54" s="46">
        <v>13973.305</v>
      </c>
      <c r="G54" s="78">
        <v>5014.125</v>
      </c>
      <c r="H54" s="46">
        <v>14233.626</v>
      </c>
      <c r="I54" s="47">
        <v>5144.201</v>
      </c>
      <c r="J54" s="22">
        <f t="shared" si="2"/>
        <v>260.32099999999991</v>
      </c>
      <c r="K54" s="23">
        <f t="shared" si="2"/>
        <v>130.07600000000002</v>
      </c>
      <c r="L54" s="24">
        <f>J54*G119</f>
        <v>1908.1529299999993</v>
      </c>
      <c r="M54" s="25">
        <f>K54*G120</f>
        <v>953.45708000000013</v>
      </c>
      <c r="N54" s="26">
        <f t="shared" si="1"/>
        <v>2861.6100099999994</v>
      </c>
    </row>
    <row r="55" spans="1:14" ht="15.75" x14ac:dyDescent="0.25">
      <c r="A55" s="17">
        <v>45</v>
      </c>
      <c r="B55" s="27"/>
      <c r="C55" s="31"/>
      <c r="D55" s="97" t="s">
        <v>169</v>
      </c>
      <c r="E55" s="91" t="s">
        <v>65</v>
      </c>
      <c r="F55" s="46">
        <v>38744.337</v>
      </c>
      <c r="G55" s="78">
        <v>16507.167000000001</v>
      </c>
      <c r="H55" s="46">
        <v>39189.142999999996</v>
      </c>
      <c r="I55" s="47">
        <v>16690.323</v>
      </c>
      <c r="J55" s="22">
        <f t="shared" si="2"/>
        <v>444.80599999999686</v>
      </c>
      <c r="K55" s="23">
        <f t="shared" si="2"/>
        <v>183.15599999999904</v>
      </c>
      <c r="L55" s="24">
        <f>J55*G119</f>
        <v>3260.4279799999772</v>
      </c>
      <c r="M55" s="25">
        <f>K55*G120</f>
        <v>1342.533479999993</v>
      </c>
      <c r="N55" s="26">
        <f t="shared" si="1"/>
        <v>4602.9614599999704</v>
      </c>
    </row>
    <row r="56" spans="1:14" ht="15.75" x14ac:dyDescent="0.25">
      <c r="A56" s="17">
        <v>46</v>
      </c>
      <c r="B56" s="27"/>
      <c r="C56" s="31"/>
      <c r="D56" s="97" t="s">
        <v>170</v>
      </c>
      <c r="E56" s="91" t="s">
        <v>66</v>
      </c>
      <c r="F56" s="46">
        <v>17883.531999999999</v>
      </c>
      <c r="G56" s="78">
        <v>7093.0339999999997</v>
      </c>
      <c r="H56" s="46">
        <v>17979.163</v>
      </c>
      <c r="I56" s="47">
        <v>7152.223</v>
      </c>
      <c r="J56" s="22">
        <f t="shared" si="2"/>
        <v>95.631000000001222</v>
      </c>
      <c r="K56" s="23">
        <f t="shared" si="2"/>
        <v>59.189000000000306</v>
      </c>
      <c r="L56" s="24">
        <f>J56*G119</f>
        <v>700.97523000000899</v>
      </c>
      <c r="M56" s="25">
        <f>K56*G120</f>
        <v>433.85537000000227</v>
      </c>
      <c r="N56" s="26">
        <f t="shared" si="1"/>
        <v>1134.8306000000111</v>
      </c>
    </row>
    <row r="57" spans="1:14" ht="15.75" x14ac:dyDescent="0.25">
      <c r="A57" s="17">
        <v>47</v>
      </c>
      <c r="B57" s="27"/>
      <c r="C57" s="31"/>
      <c r="D57" s="97" t="s">
        <v>222</v>
      </c>
      <c r="E57" s="91" t="s">
        <v>67</v>
      </c>
      <c r="F57" s="46">
        <v>5276.143</v>
      </c>
      <c r="G57" s="78">
        <v>2140.1370000000002</v>
      </c>
      <c r="H57" s="46">
        <v>5407.5389999999998</v>
      </c>
      <c r="I57" s="47">
        <v>2224.9349999999999</v>
      </c>
      <c r="J57" s="22">
        <f t="shared" si="2"/>
        <v>131.39599999999973</v>
      </c>
      <c r="K57" s="23">
        <f t="shared" si="2"/>
        <v>84.797999999999774</v>
      </c>
      <c r="L57" s="24">
        <f>J57*G119</f>
        <v>963.132679999998</v>
      </c>
      <c r="M57" s="25">
        <f>K57*G120</f>
        <v>621.56933999999831</v>
      </c>
      <c r="N57" s="26">
        <f t="shared" si="1"/>
        <v>1584.7020199999963</v>
      </c>
    </row>
    <row r="58" spans="1:14" ht="15.75" x14ac:dyDescent="0.25">
      <c r="A58" s="17">
        <v>48</v>
      </c>
      <c r="B58" s="27"/>
      <c r="C58" s="31"/>
      <c r="D58" s="97" t="s">
        <v>171</v>
      </c>
      <c r="E58" s="91" t="s">
        <v>68</v>
      </c>
      <c r="F58" s="46">
        <v>12920.561</v>
      </c>
      <c r="G58" s="78">
        <v>6461.7470000000003</v>
      </c>
      <c r="H58" s="46">
        <v>12958.004999999999</v>
      </c>
      <c r="I58" s="47">
        <v>6480.2370000000001</v>
      </c>
      <c r="J58" s="22">
        <f t="shared" si="2"/>
        <v>37.443999999999505</v>
      </c>
      <c r="K58" s="23">
        <f t="shared" si="2"/>
        <v>18.489999999999782</v>
      </c>
      <c r="L58" s="24">
        <f>J58*G119</f>
        <v>274.46451999999636</v>
      </c>
      <c r="M58" s="25">
        <f>K58*G120</f>
        <v>135.53169999999841</v>
      </c>
      <c r="N58" s="26">
        <f t="shared" si="1"/>
        <v>409.99621999999476</v>
      </c>
    </row>
    <row r="59" spans="1:14" ht="15.75" x14ac:dyDescent="0.25">
      <c r="A59" s="17">
        <v>49</v>
      </c>
      <c r="B59" s="27"/>
      <c r="C59" s="31"/>
      <c r="D59" s="97" t="s">
        <v>223</v>
      </c>
      <c r="E59" s="91" t="s">
        <v>226</v>
      </c>
      <c r="F59" s="46">
        <v>491.63600000000002</v>
      </c>
      <c r="G59" s="78">
        <v>169.1</v>
      </c>
      <c r="H59" s="46">
        <v>491.70499999999998</v>
      </c>
      <c r="I59" s="47">
        <v>169.1</v>
      </c>
      <c r="J59" s="22">
        <f t="shared" ref="J59" si="3">H59-F59</f>
        <v>6.8999999999959982E-2</v>
      </c>
      <c r="K59" s="23">
        <f t="shared" ref="K59" si="4">I59-G59</f>
        <v>0</v>
      </c>
      <c r="L59" s="24">
        <f>J59*G120</f>
        <v>0.50576999999970662</v>
      </c>
      <c r="M59" s="25">
        <f>K59*G121</f>
        <v>0</v>
      </c>
      <c r="N59" s="26">
        <f t="shared" ref="N59" si="5">L59+M59</f>
        <v>0.50576999999970662</v>
      </c>
    </row>
    <row r="60" spans="1:14" ht="15.75" x14ac:dyDescent="0.25">
      <c r="A60" s="17">
        <v>50</v>
      </c>
      <c r="B60" s="29"/>
      <c r="C60" s="31"/>
      <c r="D60" s="97" t="s">
        <v>172</v>
      </c>
      <c r="E60" s="91" t="s">
        <v>69</v>
      </c>
      <c r="F60" s="46">
        <v>22.436</v>
      </c>
      <c r="G60" s="78">
        <v>3.5419999999999998</v>
      </c>
      <c r="H60" s="46">
        <v>22.436</v>
      </c>
      <c r="I60" s="47">
        <v>3.5419999999999998</v>
      </c>
      <c r="J60" s="22">
        <f t="shared" si="2"/>
        <v>0</v>
      </c>
      <c r="K60" s="23">
        <f t="shared" si="2"/>
        <v>0</v>
      </c>
      <c r="L60" s="24">
        <f>J60*G119</f>
        <v>0</v>
      </c>
      <c r="M60" s="25">
        <f>K60*G120</f>
        <v>0</v>
      </c>
      <c r="N60" s="26">
        <f t="shared" si="1"/>
        <v>0</v>
      </c>
    </row>
    <row r="61" spans="1:14" ht="15.75" x14ac:dyDescent="0.25">
      <c r="A61" s="17">
        <v>51</v>
      </c>
      <c r="B61" s="29"/>
      <c r="C61" s="31"/>
      <c r="D61" s="97" t="s">
        <v>173</v>
      </c>
      <c r="E61" s="91" t="s">
        <v>70</v>
      </c>
      <c r="F61" s="46">
        <v>18207.3</v>
      </c>
      <c r="G61" s="78">
        <v>0</v>
      </c>
      <c r="H61" s="46">
        <v>18229.599999999999</v>
      </c>
      <c r="I61" s="47">
        <v>0</v>
      </c>
      <c r="J61" s="22">
        <f t="shared" si="2"/>
        <v>22.299999999999272</v>
      </c>
      <c r="K61" s="23">
        <f t="shared" si="2"/>
        <v>0</v>
      </c>
      <c r="L61" s="24">
        <f>J61*G119</f>
        <v>163.45899999999466</v>
      </c>
      <c r="M61" s="25">
        <f>K61*G120</f>
        <v>0</v>
      </c>
      <c r="N61" s="26">
        <f t="shared" si="1"/>
        <v>163.45899999999466</v>
      </c>
    </row>
    <row r="62" spans="1:14" ht="15.75" x14ac:dyDescent="0.25">
      <c r="A62" s="17">
        <v>52</v>
      </c>
      <c r="B62" s="29"/>
      <c r="C62" s="31"/>
      <c r="D62" s="97" t="s">
        <v>174</v>
      </c>
      <c r="E62" s="91" t="s">
        <v>71</v>
      </c>
      <c r="F62" s="46">
        <v>108653.755</v>
      </c>
      <c r="G62" s="78">
        <v>52129.421000000002</v>
      </c>
      <c r="H62" s="46">
        <v>109511.992</v>
      </c>
      <c r="I62" s="47">
        <v>52667.25</v>
      </c>
      <c r="J62" s="22">
        <f t="shared" si="2"/>
        <v>858.23699999999371</v>
      </c>
      <c r="K62" s="23">
        <f t="shared" si="2"/>
        <v>537.8289999999979</v>
      </c>
      <c r="L62" s="24">
        <f>J62*G119</f>
        <v>6290.8772099999542</v>
      </c>
      <c r="M62" s="25">
        <f>K62*G120</f>
        <v>3942.2865699999847</v>
      </c>
      <c r="N62" s="26">
        <f t="shared" si="1"/>
        <v>10233.163779999939</v>
      </c>
    </row>
    <row r="63" spans="1:14" ht="15.75" x14ac:dyDescent="0.25">
      <c r="A63" s="17">
        <v>53</v>
      </c>
      <c r="B63" s="29"/>
      <c r="C63" s="31"/>
      <c r="D63" s="97" t="s">
        <v>175</v>
      </c>
      <c r="E63" s="91" t="s">
        <v>72</v>
      </c>
      <c r="F63" s="46">
        <v>0</v>
      </c>
      <c r="G63" s="78">
        <v>0</v>
      </c>
      <c r="H63" s="46">
        <v>0</v>
      </c>
      <c r="I63" s="47">
        <v>0</v>
      </c>
      <c r="J63" s="22">
        <f t="shared" si="2"/>
        <v>0</v>
      </c>
      <c r="K63" s="23">
        <f t="shared" si="2"/>
        <v>0</v>
      </c>
      <c r="L63" s="24">
        <f>J63*G119</f>
        <v>0</v>
      </c>
      <c r="M63" s="25">
        <f>K63*G120</f>
        <v>0</v>
      </c>
      <c r="N63" s="26">
        <f t="shared" si="1"/>
        <v>0</v>
      </c>
    </row>
    <row r="64" spans="1:14" ht="15.75" x14ac:dyDescent="0.25">
      <c r="A64" s="17">
        <v>54</v>
      </c>
      <c r="B64" s="29"/>
      <c r="C64" s="31"/>
      <c r="D64" s="97" t="s">
        <v>176</v>
      </c>
      <c r="E64" s="91" t="s">
        <v>73</v>
      </c>
      <c r="F64" s="46">
        <v>38.475999999999999</v>
      </c>
      <c r="G64" s="78">
        <v>9.0690000000000008</v>
      </c>
      <c r="H64" s="46">
        <v>38.475999999999999</v>
      </c>
      <c r="I64" s="47">
        <v>9.0690000000000008</v>
      </c>
      <c r="J64" s="22">
        <f t="shared" si="2"/>
        <v>0</v>
      </c>
      <c r="K64" s="23">
        <f t="shared" si="2"/>
        <v>0</v>
      </c>
      <c r="L64" s="24">
        <f>J64*G119</f>
        <v>0</v>
      </c>
      <c r="M64" s="25">
        <f>K64*G120</f>
        <v>0</v>
      </c>
      <c r="N64" s="26">
        <f t="shared" si="1"/>
        <v>0</v>
      </c>
    </row>
    <row r="65" spans="1:14" ht="15.75" x14ac:dyDescent="0.25">
      <c r="A65" s="17">
        <v>55</v>
      </c>
      <c r="B65" s="29"/>
      <c r="C65" s="31"/>
      <c r="D65" s="97" t="s">
        <v>177</v>
      </c>
      <c r="E65" s="91" t="s">
        <v>74</v>
      </c>
      <c r="F65" s="46">
        <v>3323.0569999999998</v>
      </c>
      <c r="G65" s="78">
        <v>749.61400000000003</v>
      </c>
      <c r="H65" s="46">
        <v>3332.0250000000001</v>
      </c>
      <c r="I65" s="47">
        <v>749.61400000000003</v>
      </c>
      <c r="J65" s="22">
        <f t="shared" si="2"/>
        <v>8.968000000000302</v>
      </c>
      <c r="K65" s="23">
        <f t="shared" si="2"/>
        <v>0</v>
      </c>
      <c r="L65" s="24">
        <f>J65*G119</f>
        <v>65.735440000002214</v>
      </c>
      <c r="M65" s="25">
        <f>K65*G120</f>
        <v>0</v>
      </c>
      <c r="N65" s="26">
        <f t="shared" si="1"/>
        <v>65.735440000002214</v>
      </c>
    </row>
    <row r="66" spans="1:14" ht="15.75" x14ac:dyDescent="0.25">
      <c r="A66" s="17">
        <v>56</v>
      </c>
      <c r="B66" s="29"/>
      <c r="C66" s="31"/>
      <c r="D66" s="97" t="s">
        <v>178</v>
      </c>
      <c r="E66" s="91" t="s">
        <v>75</v>
      </c>
      <c r="F66" s="46">
        <v>183.00899999999999</v>
      </c>
      <c r="G66" s="78">
        <v>17.187000000000001</v>
      </c>
      <c r="H66" s="46">
        <v>185.023</v>
      </c>
      <c r="I66" s="47">
        <v>17.187000000000001</v>
      </c>
      <c r="J66" s="22">
        <f t="shared" si="2"/>
        <v>2.01400000000001</v>
      </c>
      <c r="K66" s="23">
        <f t="shared" si="2"/>
        <v>0</v>
      </c>
      <c r="L66" s="24">
        <f>J66*G119</f>
        <v>14.762620000000073</v>
      </c>
      <c r="M66" s="25">
        <f>K66*G120</f>
        <v>0</v>
      </c>
      <c r="N66" s="26">
        <f t="shared" si="1"/>
        <v>14.762620000000073</v>
      </c>
    </row>
    <row r="67" spans="1:14" ht="15.75" x14ac:dyDescent="0.25">
      <c r="A67" s="17">
        <v>57</v>
      </c>
      <c r="B67" s="29"/>
      <c r="C67" s="31"/>
      <c r="D67" s="97" t="s">
        <v>179</v>
      </c>
      <c r="E67" s="91" t="s">
        <v>76</v>
      </c>
      <c r="F67" s="46">
        <v>9543.0810000000001</v>
      </c>
      <c r="G67" s="78">
        <v>3765.1660000000002</v>
      </c>
      <c r="H67" s="46">
        <v>9784.3150000000005</v>
      </c>
      <c r="I67" s="47">
        <v>3863.8440000000001</v>
      </c>
      <c r="J67" s="22">
        <f t="shared" si="2"/>
        <v>241.23400000000038</v>
      </c>
      <c r="K67" s="23">
        <f t="shared" si="2"/>
        <v>98.677999999999884</v>
      </c>
      <c r="L67" s="24">
        <f>J67*G119</f>
        <v>1768.2452200000027</v>
      </c>
      <c r="M67" s="25">
        <f>K67*G120</f>
        <v>723.30973999999912</v>
      </c>
      <c r="N67" s="26">
        <f t="shared" si="1"/>
        <v>2491.5549600000018</v>
      </c>
    </row>
    <row r="68" spans="1:14" ht="15.75" x14ac:dyDescent="0.25">
      <c r="A68" s="17">
        <v>58</v>
      </c>
      <c r="B68" s="29"/>
      <c r="C68" s="31"/>
      <c r="D68" s="97" t="s">
        <v>180</v>
      </c>
      <c r="E68" s="91" t="s">
        <v>77</v>
      </c>
      <c r="F68" s="46">
        <v>18684.918000000001</v>
      </c>
      <c r="G68" s="78">
        <v>5549.5129999999999</v>
      </c>
      <c r="H68" s="46">
        <v>18783.29</v>
      </c>
      <c r="I68" s="47">
        <v>5573.6869999999999</v>
      </c>
      <c r="J68" s="22">
        <f t="shared" si="2"/>
        <v>98.371999999999389</v>
      </c>
      <c r="K68" s="23">
        <f t="shared" si="2"/>
        <v>24.173999999999978</v>
      </c>
      <c r="L68" s="24">
        <f>J68*G119</f>
        <v>721.0667599999955</v>
      </c>
      <c r="M68" s="25">
        <f>K68*G120</f>
        <v>177.19541999999984</v>
      </c>
      <c r="N68" s="26">
        <f t="shared" si="1"/>
        <v>898.2621799999954</v>
      </c>
    </row>
    <row r="69" spans="1:14" ht="15.75" x14ac:dyDescent="0.25">
      <c r="A69" s="17">
        <v>59</v>
      </c>
      <c r="B69" s="29"/>
      <c r="C69" s="31"/>
      <c r="D69" s="97" t="s">
        <v>181</v>
      </c>
      <c r="E69" s="91" t="s">
        <v>78</v>
      </c>
      <c r="F69" s="46">
        <v>1864.3130000000001</v>
      </c>
      <c r="G69" s="78">
        <v>774.22199999999998</v>
      </c>
      <c r="H69" s="46">
        <v>1865.511</v>
      </c>
      <c r="I69" s="47">
        <v>774.22199999999998</v>
      </c>
      <c r="J69" s="22">
        <f t="shared" si="2"/>
        <v>1.1979999999998654</v>
      </c>
      <c r="K69" s="23">
        <f t="shared" si="2"/>
        <v>0</v>
      </c>
      <c r="L69" s="24">
        <f>J69*G119</f>
        <v>8.7813399999990143</v>
      </c>
      <c r="M69" s="25">
        <f>K69*G120</f>
        <v>0</v>
      </c>
      <c r="N69" s="26">
        <f t="shared" si="1"/>
        <v>8.7813399999990143</v>
      </c>
    </row>
    <row r="70" spans="1:14" ht="15.75" x14ac:dyDescent="0.25">
      <c r="A70" s="17">
        <v>60</v>
      </c>
      <c r="B70" s="29"/>
      <c r="C70" s="31"/>
      <c r="D70" s="97" t="s">
        <v>182</v>
      </c>
      <c r="E70" s="91" t="s">
        <v>79</v>
      </c>
      <c r="F70" s="46">
        <v>15324.341</v>
      </c>
      <c r="G70" s="78">
        <v>5382.7969999999996</v>
      </c>
      <c r="H70" s="46">
        <v>15568.465</v>
      </c>
      <c r="I70" s="47">
        <v>5438.6930000000002</v>
      </c>
      <c r="J70" s="22">
        <f t="shared" si="2"/>
        <v>244.1239999999998</v>
      </c>
      <c r="K70" s="23">
        <f t="shared" si="2"/>
        <v>55.89600000000064</v>
      </c>
      <c r="L70" s="24">
        <f>J70*G119</f>
        <v>1789.4289199999985</v>
      </c>
      <c r="M70" s="25">
        <f>K70*G120</f>
        <v>409.71768000000469</v>
      </c>
      <c r="N70" s="26">
        <f t="shared" si="1"/>
        <v>2199.1466000000032</v>
      </c>
    </row>
    <row r="71" spans="1:14" ht="15.75" x14ac:dyDescent="0.25">
      <c r="A71" s="17">
        <v>61</v>
      </c>
      <c r="B71" s="29"/>
      <c r="C71" s="31"/>
      <c r="D71" s="97" t="s">
        <v>183</v>
      </c>
      <c r="E71" s="91" t="s">
        <v>80</v>
      </c>
      <c r="F71" s="46">
        <v>8270.9860000000008</v>
      </c>
      <c r="G71" s="78">
        <v>1925.5170000000001</v>
      </c>
      <c r="H71" s="46">
        <v>8273.8909999999996</v>
      </c>
      <c r="I71" s="47">
        <v>1925.788</v>
      </c>
      <c r="J71" s="22">
        <f t="shared" si="2"/>
        <v>2.9049999999988358</v>
      </c>
      <c r="K71" s="23">
        <f t="shared" si="2"/>
        <v>0.27099999999995816</v>
      </c>
      <c r="L71" s="24">
        <f>J71*G119</f>
        <v>21.293649999991466</v>
      </c>
      <c r="M71" s="25">
        <f>K71*G120</f>
        <v>1.9864299999996933</v>
      </c>
      <c r="N71" s="26">
        <f t="shared" si="1"/>
        <v>23.280079999991159</v>
      </c>
    </row>
    <row r="72" spans="1:14" ht="15.75" x14ac:dyDescent="0.25">
      <c r="A72" s="17">
        <v>62</v>
      </c>
      <c r="B72" s="29"/>
      <c r="C72" s="31"/>
      <c r="D72" s="97" t="s">
        <v>184</v>
      </c>
      <c r="E72" s="91" t="s">
        <v>81</v>
      </c>
      <c r="F72" s="46">
        <v>8348.2270000000008</v>
      </c>
      <c r="G72" s="78">
        <v>3369.1529999999998</v>
      </c>
      <c r="H72" s="46">
        <v>8348.2270000000008</v>
      </c>
      <c r="I72" s="47">
        <v>3369.1529999999998</v>
      </c>
      <c r="J72" s="22">
        <f t="shared" si="2"/>
        <v>0</v>
      </c>
      <c r="K72" s="23">
        <f t="shared" si="2"/>
        <v>0</v>
      </c>
      <c r="L72" s="24">
        <f>J72*G119</f>
        <v>0</v>
      </c>
      <c r="M72" s="25">
        <f>K72*G120</f>
        <v>0</v>
      </c>
      <c r="N72" s="26">
        <f t="shared" si="1"/>
        <v>0</v>
      </c>
    </row>
    <row r="73" spans="1:14" ht="15.75" x14ac:dyDescent="0.25">
      <c r="A73" s="17">
        <v>63</v>
      </c>
      <c r="B73" s="29"/>
      <c r="C73" s="31"/>
      <c r="D73" s="97" t="s">
        <v>216</v>
      </c>
      <c r="E73" s="91" t="s">
        <v>125</v>
      </c>
      <c r="F73" s="46">
        <v>26510.524000000001</v>
      </c>
      <c r="G73" s="78">
        <v>10408.352999999999</v>
      </c>
      <c r="H73" s="46">
        <v>26811.927</v>
      </c>
      <c r="I73" s="47">
        <v>10580.962</v>
      </c>
      <c r="J73" s="22">
        <f t="shared" si="2"/>
        <v>301.40299999999843</v>
      </c>
      <c r="K73" s="23">
        <f t="shared" si="2"/>
        <v>172.60900000000038</v>
      </c>
      <c r="L73" s="24">
        <f>J73*G119</f>
        <v>2209.2839899999885</v>
      </c>
      <c r="M73" s="25">
        <f>K73*G120</f>
        <v>1265.2239700000027</v>
      </c>
      <c r="N73" s="26">
        <f t="shared" si="1"/>
        <v>3474.5079599999913</v>
      </c>
    </row>
    <row r="74" spans="1:14" ht="15.75" x14ac:dyDescent="0.25">
      <c r="A74" s="17">
        <v>64</v>
      </c>
      <c r="B74" s="29"/>
      <c r="C74" s="31"/>
      <c r="D74" s="97" t="s">
        <v>185</v>
      </c>
      <c r="E74" s="91" t="s">
        <v>82</v>
      </c>
      <c r="F74" s="46">
        <v>1164.2329999999999</v>
      </c>
      <c r="G74" s="78">
        <v>186.58199999999999</v>
      </c>
      <c r="H74" s="46">
        <v>1195.174</v>
      </c>
      <c r="I74" s="47">
        <v>186.58199999999999</v>
      </c>
      <c r="J74" s="22">
        <f t="shared" si="2"/>
        <v>30.941000000000031</v>
      </c>
      <c r="K74" s="23">
        <f t="shared" si="2"/>
        <v>0</v>
      </c>
      <c r="L74" s="24">
        <f>J74*G119</f>
        <v>226.79753000000022</v>
      </c>
      <c r="M74" s="25">
        <f>K74*G120</f>
        <v>0</v>
      </c>
      <c r="N74" s="26">
        <f t="shared" si="1"/>
        <v>226.79753000000022</v>
      </c>
    </row>
    <row r="75" spans="1:14" ht="15.75" x14ac:dyDescent="0.25">
      <c r="A75" s="17">
        <v>65</v>
      </c>
      <c r="B75" s="29"/>
      <c r="C75" s="31"/>
      <c r="D75" s="97" t="s">
        <v>228</v>
      </c>
      <c r="E75" s="91" t="s">
        <v>83</v>
      </c>
      <c r="F75" s="46">
        <v>20151.506000000001</v>
      </c>
      <c r="G75" s="78">
        <v>9665.5540000000001</v>
      </c>
      <c r="H75" s="46">
        <v>20600.866999999998</v>
      </c>
      <c r="I75" s="47">
        <v>9878.0540000000001</v>
      </c>
      <c r="J75" s="22">
        <f t="shared" si="2"/>
        <v>449.36099999999715</v>
      </c>
      <c r="K75" s="23">
        <f t="shared" si="2"/>
        <v>212.5</v>
      </c>
      <c r="L75" s="24">
        <f>J75*G119</f>
        <v>3293.8161299999792</v>
      </c>
      <c r="M75" s="25">
        <f>K75*G120</f>
        <v>1557.625</v>
      </c>
      <c r="N75" s="26">
        <f t="shared" si="1"/>
        <v>4851.4411299999792</v>
      </c>
    </row>
    <row r="76" spans="1:14" ht="15.75" x14ac:dyDescent="0.25">
      <c r="A76" s="17">
        <v>66</v>
      </c>
      <c r="B76" s="30"/>
      <c r="C76" s="31"/>
      <c r="D76" s="97" t="s">
        <v>186</v>
      </c>
      <c r="E76" s="91" t="s">
        <v>84</v>
      </c>
      <c r="F76" s="46">
        <v>28636.400000000001</v>
      </c>
      <c r="G76" s="78">
        <v>0</v>
      </c>
      <c r="H76" s="46">
        <v>28660</v>
      </c>
      <c r="I76" s="47">
        <v>0</v>
      </c>
      <c r="J76" s="22">
        <f t="shared" si="2"/>
        <v>23.599999999998545</v>
      </c>
      <c r="K76" s="23">
        <f t="shared" si="2"/>
        <v>0</v>
      </c>
      <c r="L76" s="24">
        <f>J76*G119</f>
        <v>172.98799999998934</v>
      </c>
      <c r="M76" s="25">
        <f>K76*G120</f>
        <v>0</v>
      </c>
      <c r="N76" s="26">
        <f t="shared" si="1"/>
        <v>172.98799999998934</v>
      </c>
    </row>
    <row r="77" spans="1:14" ht="15.75" x14ac:dyDescent="0.25">
      <c r="A77" s="17">
        <v>67</v>
      </c>
      <c r="B77" s="30"/>
      <c r="C77" s="31"/>
      <c r="D77" s="97" t="s">
        <v>217</v>
      </c>
      <c r="E77" s="91" t="s">
        <v>127</v>
      </c>
      <c r="F77" s="46">
        <v>4736.93</v>
      </c>
      <c r="G77" s="78">
        <v>0</v>
      </c>
      <c r="H77" s="46">
        <v>4737</v>
      </c>
      <c r="I77" s="47">
        <v>0</v>
      </c>
      <c r="J77" s="22">
        <f t="shared" ref="J77:K92" si="6">H77-F77</f>
        <v>6.9999999999708962E-2</v>
      </c>
      <c r="K77" s="23">
        <f t="shared" si="6"/>
        <v>0</v>
      </c>
      <c r="L77" s="24">
        <f>J77*G119</f>
        <v>0.51309999999786671</v>
      </c>
      <c r="M77" s="25">
        <f>K77*G120</f>
        <v>0</v>
      </c>
      <c r="N77" s="26">
        <f t="shared" ref="N77:N111" si="7">L77+M77</f>
        <v>0.51309999999786671</v>
      </c>
    </row>
    <row r="78" spans="1:14" ht="15.75" x14ac:dyDescent="0.25">
      <c r="A78" s="17">
        <v>68</v>
      </c>
      <c r="B78" s="29"/>
      <c r="C78" s="31"/>
      <c r="D78" s="97" t="s">
        <v>187</v>
      </c>
      <c r="E78" s="91" t="s">
        <v>85</v>
      </c>
      <c r="F78" s="46">
        <v>18180.370999999999</v>
      </c>
      <c r="G78" s="78">
        <v>4039.9169999999999</v>
      </c>
      <c r="H78" s="46">
        <v>18565.819</v>
      </c>
      <c r="I78" s="47">
        <v>4128.5749999999998</v>
      </c>
      <c r="J78" s="22">
        <f t="shared" si="6"/>
        <v>385.44800000000032</v>
      </c>
      <c r="K78" s="23">
        <f t="shared" si="6"/>
        <v>88.657999999999902</v>
      </c>
      <c r="L78" s="24">
        <f>J78*G119</f>
        <v>2825.3338400000025</v>
      </c>
      <c r="M78" s="25">
        <f>K78*G120</f>
        <v>649.86313999999925</v>
      </c>
      <c r="N78" s="26">
        <f t="shared" si="7"/>
        <v>3475.1969800000015</v>
      </c>
    </row>
    <row r="79" spans="1:14" ht="15.75" x14ac:dyDescent="0.25">
      <c r="A79" s="17">
        <v>69</v>
      </c>
      <c r="B79" s="29"/>
      <c r="C79" s="31"/>
      <c r="D79" s="97" t="s">
        <v>188</v>
      </c>
      <c r="E79" s="91" t="s">
        <v>86</v>
      </c>
      <c r="F79" s="46">
        <v>47050.6</v>
      </c>
      <c r="G79" s="78">
        <v>0</v>
      </c>
      <c r="H79" s="46">
        <v>47349.8</v>
      </c>
      <c r="I79" s="47">
        <v>0</v>
      </c>
      <c r="J79" s="22">
        <f t="shared" si="6"/>
        <v>299.20000000000437</v>
      </c>
      <c r="K79" s="23">
        <f t="shared" si="6"/>
        <v>0</v>
      </c>
      <c r="L79" s="24">
        <f>J79*G119</f>
        <v>2193.1360000000318</v>
      </c>
      <c r="M79" s="25">
        <f>K79*G120</f>
        <v>0</v>
      </c>
      <c r="N79" s="26">
        <f t="shared" si="7"/>
        <v>2193.1360000000318</v>
      </c>
    </row>
    <row r="80" spans="1:14" ht="15.75" x14ac:dyDescent="0.25">
      <c r="A80" s="17">
        <v>70</v>
      </c>
      <c r="B80" s="29"/>
      <c r="C80" s="31"/>
      <c r="D80" s="97" t="s">
        <v>189</v>
      </c>
      <c r="E80" s="91" t="s">
        <v>87</v>
      </c>
      <c r="F80" s="46">
        <v>8464.7479999999996</v>
      </c>
      <c r="G80" s="78">
        <v>3267.8490000000002</v>
      </c>
      <c r="H80" s="46">
        <v>8601.9189999999999</v>
      </c>
      <c r="I80" s="47">
        <v>3321.21</v>
      </c>
      <c r="J80" s="22">
        <f t="shared" si="6"/>
        <v>137.17100000000028</v>
      </c>
      <c r="K80" s="23">
        <f t="shared" si="6"/>
        <v>53.360999999999876</v>
      </c>
      <c r="L80" s="24">
        <f>J80*G119</f>
        <v>1005.4634300000021</v>
      </c>
      <c r="M80" s="25">
        <f>K80*G120</f>
        <v>391.13612999999907</v>
      </c>
      <c r="N80" s="26">
        <f t="shared" si="7"/>
        <v>1396.599560000001</v>
      </c>
    </row>
    <row r="81" spans="1:14" ht="15.75" x14ac:dyDescent="0.25">
      <c r="A81" s="17">
        <v>71</v>
      </c>
      <c r="B81" s="29"/>
      <c r="C81" s="31"/>
      <c r="D81" s="97" t="s">
        <v>190</v>
      </c>
      <c r="E81" s="91" t="s">
        <v>88</v>
      </c>
      <c r="F81" s="46">
        <v>17279.170999999998</v>
      </c>
      <c r="G81" s="78">
        <v>5824.6809999999996</v>
      </c>
      <c r="H81" s="46">
        <v>17416.909</v>
      </c>
      <c r="I81" s="47">
        <v>5865.0379999999996</v>
      </c>
      <c r="J81" s="22">
        <f t="shared" si="6"/>
        <v>137.73800000000119</v>
      </c>
      <c r="K81" s="23">
        <f t="shared" si="6"/>
        <v>40.356999999999971</v>
      </c>
      <c r="L81" s="24">
        <f>J81*G119</f>
        <v>1009.6195400000088</v>
      </c>
      <c r="M81" s="25">
        <f>K81*G120</f>
        <v>295.8168099999998</v>
      </c>
      <c r="N81" s="26">
        <f t="shared" si="7"/>
        <v>1305.4363500000086</v>
      </c>
    </row>
    <row r="82" spans="1:14" ht="15.75" x14ac:dyDescent="0.25">
      <c r="A82" s="17">
        <v>72</v>
      </c>
      <c r="B82" s="29"/>
      <c r="C82" s="31"/>
      <c r="D82" s="97" t="s">
        <v>224</v>
      </c>
      <c r="E82" s="91" t="s">
        <v>89</v>
      </c>
      <c r="F82" s="46">
        <v>0</v>
      </c>
      <c r="G82" s="78">
        <v>0</v>
      </c>
      <c r="H82" s="46">
        <v>0</v>
      </c>
      <c r="I82" s="47">
        <v>0</v>
      </c>
      <c r="J82" s="22">
        <f t="shared" si="6"/>
        <v>0</v>
      </c>
      <c r="K82" s="23">
        <f t="shared" si="6"/>
        <v>0</v>
      </c>
      <c r="L82" s="24">
        <f>J82*G119</f>
        <v>0</v>
      </c>
      <c r="M82" s="25">
        <f>K82*G120</f>
        <v>0</v>
      </c>
      <c r="N82" s="26">
        <f t="shared" si="7"/>
        <v>0</v>
      </c>
    </row>
    <row r="83" spans="1:14" ht="15.75" x14ac:dyDescent="0.25">
      <c r="A83" s="17">
        <v>73</v>
      </c>
      <c r="B83" s="29"/>
      <c r="C83" s="31"/>
      <c r="D83" s="97" t="s">
        <v>225</v>
      </c>
      <c r="E83" s="91" t="s">
        <v>90</v>
      </c>
      <c r="F83" s="46">
        <v>3202.74</v>
      </c>
      <c r="G83" s="78">
        <v>1298.1559999999999</v>
      </c>
      <c r="H83" s="46">
        <v>3214.1840000000002</v>
      </c>
      <c r="I83" s="47">
        <v>1315.056</v>
      </c>
      <c r="J83" s="22">
        <f t="shared" si="6"/>
        <v>11.444000000000415</v>
      </c>
      <c r="K83" s="23">
        <f t="shared" si="6"/>
        <v>16.900000000000091</v>
      </c>
      <c r="L83" s="24">
        <f>J83*G119</f>
        <v>83.884520000003036</v>
      </c>
      <c r="M83" s="25">
        <f>K83*G120</f>
        <v>123.87700000000066</v>
      </c>
      <c r="N83" s="26">
        <f t="shared" si="7"/>
        <v>207.76152000000371</v>
      </c>
    </row>
    <row r="84" spans="1:14" ht="15.75" x14ac:dyDescent="0.25">
      <c r="A84" s="17">
        <v>74</v>
      </c>
      <c r="B84" s="29"/>
      <c r="C84" s="31"/>
      <c r="D84" s="97" t="s">
        <v>191</v>
      </c>
      <c r="E84" s="91" t="s">
        <v>91</v>
      </c>
      <c r="F84" s="46">
        <v>40994.063000000002</v>
      </c>
      <c r="G84" s="78">
        <v>17164.353999999999</v>
      </c>
      <c r="H84" s="46">
        <v>41320.936000000002</v>
      </c>
      <c r="I84" s="47">
        <v>17284.368999999999</v>
      </c>
      <c r="J84" s="22">
        <f t="shared" si="6"/>
        <v>326.87299999999959</v>
      </c>
      <c r="K84" s="23">
        <f t="shared" si="6"/>
        <v>120.01499999999942</v>
      </c>
      <c r="L84" s="24">
        <f>J84*G119</f>
        <v>2395.9790899999971</v>
      </c>
      <c r="M84" s="25">
        <f>K84*G120</f>
        <v>879.70994999999573</v>
      </c>
      <c r="N84" s="26">
        <f t="shared" si="7"/>
        <v>3275.6890399999929</v>
      </c>
    </row>
    <row r="85" spans="1:14" ht="15.75" x14ac:dyDescent="0.25">
      <c r="A85" s="17">
        <v>75</v>
      </c>
      <c r="B85" s="29"/>
      <c r="C85" s="31"/>
      <c r="D85" s="97" t="s">
        <v>229</v>
      </c>
      <c r="E85" s="91" t="s">
        <v>92</v>
      </c>
      <c r="F85" s="46">
        <v>14740.938</v>
      </c>
      <c r="G85" s="78">
        <v>6695.43</v>
      </c>
      <c r="H85" s="46">
        <v>14990.043</v>
      </c>
      <c r="I85" s="47">
        <v>6812.0839999999998</v>
      </c>
      <c r="J85" s="22">
        <f t="shared" si="6"/>
        <v>249.10499999999956</v>
      </c>
      <c r="K85" s="23">
        <f t="shared" si="6"/>
        <v>116.65399999999954</v>
      </c>
      <c r="L85" s="24">
        <f>J85*G119</f>
        <v>1825.9396499999968</v>
      </c>
      <c r="M85" s="25">
        <f>K85*G120</f>
        <v>855.07381999999666</v>
      </c>
      <c r="N85" s="26">
        <f t="shared" si="7"/>
        <v>2681.0134699999935</v>
      </c>
    </row>
    <row r="86" spans="1:14" ht="15.75" x14ac:dyDescent="0.25">
      <c r="A86" s="17">
        <v>76</v>
      </c>
      <c r="B86" s="29"/>
      <c r="C86" s="31"/>
      <c r="D86" s="97" t="s">
        <v>192</v>
      </c>
      <c r="E86" s="91" t="s">
        <v>93</v>
      </c>
      <c r="F86" s="46">
        <v>4021.154</v>
      </c>
      <c r="G86" s="78">
        <v>1703.827</v>
      </c>
      <c r="H86" s="46">
        <v>4034.7950000000001</v>
      </c>
      <c r="I86" s="47">
        <v>1710.617</v>
      </c>
      <c r="J86" s="22">
        <f t="shared" si="6"/>
        <v>13.641000000000076</v>
      </c>
      <c r="K86" s="23">
        <f t="shared" si="6"/>
        <v>6.7899999999999636</v>
      </c>
      <c r="L86" s="24">
        <f>J86*G119</f>
        <v>99.988530000000566</v>
      </c>
      <c r="M86" s="25">
        <f>K86*G120</f>
        <v>49.770699999999735</v>
      </c>
      <c r="N86" s="26">
        <f t="shared" si="7"/>
        <v>149.75923000000029</v>
      </c>
    </row>
    <row r="87" spans="1:14" ht="15.75" x14ac:dyDescent="0.25">
      <c r="A87" s="17">
        <v>77</v>
      </c>
      <c r="B87" s="29"/>
      <c r="C87" s="31"/>
      <c r="D87" s="97" t="s">
        <v>193</v>
      </c>
      <c r="E87" s="91" t="s">
        <v>94</v>
      </c>
      <c r="F87" s="46">
        <v>5122.5550000000003</v>
      </c>
      <c r="G87" s="78">
        <v>1132.287</v>
      </c>
      <c r="H87" s="46">
        <v>5122.5550000000003</v>
      </c>
      <c r="I87" s="47">
        <v>1132.287</v>
      </c>
      <c r="J87" s="22">
        <f t="shared" si="6"/>
        <v>0</v>
      </c>
      <c r="K87" s="23">
        <f t="shared" si="6"/>
        <v>0</v>
      </c>
      <c r="L87" s="24">
        <f>J87*G119</f>
        <v>0</v>
      </c>
      <c r="M87" s="25">
        <f>K87*G120</f>
        <v>0</v>
      </c>
      <c r="N87" s="26">
        <f t="shared" si="7"/>
        <v>0</v>
      </c>
    </row>
    <row r="88" spans="1:14" ht="15.75" x14ac:dyDescent="0.25">
      <c r="A88" s="17">
        <v>78</v>
      </c>
      <c r="B88" s="29"/>
      <c r="C88" s="31"/>
      <c r="D88" s="97" t="s">
        <v>194</v>
      </c>
      <c r="E88" s="91" t="s">
        <v>95</v>
      </c>
      <c r="F88" s="46">
        <v>12790.441000000001</v>
      </c>
      <c r="G88" s="78">
        <v>4005.12</v>
      </c>
      <c r="H88" s="46">
        <v>13066.338</v>
      </c>
      <c r="I88" s="47">
        <v>4151.6390000000001</v>
      </c>
      <c r="J88" s="22">
        <f t="shared" si="6"/>
        <v>275.89699999999903</v>
      </c>
      <c r="K88" s="23">
        <f t="shared" si="6"/>
        <v>146.51900000000023</v>
      </c>
      <c r="L88" s="24">
        <f>J88*G119</f>
        <v>2022.325009999993</v>
      </c>
      <c r="M88" s="25">
        <f>K88*G120</f>
        <v>1073.9842700000017</v>
      </c>
      <c r="N88" s="26">
        <f t="shared" si="7"/>
        <v>3096.3092799999949</v>
      </c>
    </row>
    <row r="89" spans="1:14" ht="15.75" x14ac:dyDescent="0.25">
      <c r="A89" s="17">
        <v>79</v>
      </c>
      <c r="B89" s="29"/>
      <c r="C89" s="31"/>
      <c r="D89" s="97" t="s">
        <v>195</v>
      </c>
      <c r="E89" s="91" t="s">
        <v>96</v>
      </c>
      <c r="F89" s="46">
        <v>6133.3850000000002</v>
      </c>
      <c r="G89" s="78">
        <v>1690.9680000000001</v>
      </c>
      <c r="H89" s="46">
        <v>6152.0020000000004</v>
      </c>
      <c r="I89" s="47">
        <v>1705.8150000000001</v>
      </c>
      <c r="J89" s="22">
        <f t="shared" si="6"/>
        <v>18.617000000000189</v>
      </c>
      <c r="K89" s="23">
        <f t="shared" si="6"/>
        <v>14.84699999999998</v>
      </c>
      <c r="L89" s="24">
        <f>J89*G119</f>
        <v>136.46261000000138</v>
      </c>
      <c r="M89" s="25">
        <f>K89*G120</f>
        <v>108.82850999999985</v>
      </c>
      <c r="N89" s="26">
        <f t="shared" si="7"/>
        <v>245.29112000000123</v>
      </c>
    </row>
    <row r="90" spans="1:14" ht="15.75" x14ac:dyDescent="0.25">
      <c r="A90" s="17">
        <v>80</v>
      </c>
      <c r="B90" s="29"/>
      <c r="C90" s="31"/>
      <c r="D90" s="97" t="s">
        <v>196</v>
      </c>
      <c r="E90" s="91" t="s">
        <v>97</v>
      </c>
      <c r="F90" s="46">
        <v>23336.400000000001</v>
      </c>
      <c r="G90" s="78">
        <v>0</v>
      </c>
      <c r="H90" s="46">
        <v>23560.9</v>
      </c>
      <c r="I90" s="47">
        <v>0</v>
      </c>
      <c r="J90" s="22">
        <f t="shared" si="6"/>
        <v>224.5</v>
      </c>
      <c r="K90" s="23">
        <f t="shared" si="6"/>
        <v>0</v>
      </c>
      <c r="L90" s="24">
        <f>J90*G119</f>
        <v>1645.585</v>
      </c>
      <c r="M90" s="25">
        <f>K90*G120</f>
        <v>0</v>
      </c>
      <c r="N90" s="26">
        <f t="shared" si="7"/>
        <v>1645.585</v>
      </c>
    </row>
    <row r="91" spans="1:14" ht="15.75" x14ac:dyDescent="0.25">
      <c r="A91" s="17">
        <v>81</v>
      </c>
      <c r="B91" s="29"/>
      <c r="C91" s="31"/>
      <c r="D91" s="97" t="s">
        <v>197</v>
      </c>
      <c r="E91" s="91" t="s">
        <v>98</v>
      </c>
      <c r="F91" s="46">
        <v>5307.0330000000004</v>
      </c>
      <c r="G91" s="78">
        <v>1316.097</v>
      </c>
      <c r="H91" s="46">
        <v>5354.3329999999996</v>
      </c>
      <c r="I91" s="47">
        <v>1336.1669999999999</v>
      </c>
      <c r="J91" s="22">
        <f t="shared" si="6"/>
        <v>47.299999999999272</v>
      </c>
      <c r="K91" s="23">
        <f t="shared" si="6"/>
        <v>20.069999999999936</v>
      </c>
      <c r="L91" s="24">
        <f>J91*G119</f>
        <v>346.70899999999466</v>
      </c>
      <c r="M91" s="25">
        <f>K91*G120</f>
        <v>147.11309999999955</v>
      </c>
      <c r="N91" s="26">
        <f t="shared" si="7"/>
        <v>493.82209999999418</v>
      </c>
    </row>
    <row r="92" spans="1:14" ht="15.75" x14ac:dyDescent="0.25">
      <c r="A92" s="17">
        <v>82</v>
      </c>
      <c r="B92" s="29"/>
      <c r="C92" s="31"/>
      <c r="D92" s="97" t="s">
        <v>198</v>
      </c>
      <c r="E92" s="91" t="s">
        <v>99</v>
      </c>
      <c r="F92" s="46">
        <v>11866.601000000001</v>
      </c>
      <c r="G92" s="78">
        <v>2139.9580000000001</v>
      </c>
      <c r="H92" s="46">
        <v>11881.237999999999</v>
      </c>
      <c r="I92" s="47">
        <v>2139.9580000000001</v>
      </c>
      <c r="J92" s="22">
        <f t="shared" si="6"/>
        <v>14.636999999998807</v>
      </c>
      <c r="K92" s="23">
        <f t="shared" si="6"/>
        <v>0</v>
      </c>
      <c r="L92" s="24">
        <f>J92*G119</f>
        <v>107.28920999999126</v>
      </c>
      <c r="M92" s="25">
        <f>K92*G120</f>
        <v>0</v>
      </c>
      <c r="N92" s="26">
        <f t="shared" si="7"/>
        <v>107.28920999999126</v>
      </c>
    </row>
    <row r="93" spans="1:14" ht="15.75" x14ac:dyDescent="0.25">
      <c r="A93" s="17">
        <v>83</v>
      </c>
      <c r="B93" s="29"/>
      <c r="C93" s="31"/>
      <c r="D93" s="97" t="s">
        <v>199</v>
      </c>
      <c r="E93" s="91" t="s">
        <v>100</v>
      </c>
      <c r="F93" s="46">
        <v>16966.895</v>
      </c>
      <c r="G93" s="78">
        <v>5264.7150000000001</v>
      </c>
      <c r="H93" s="46">
        <v>17001.937999999998</v>
      </c>
      <c r="I93" s="47">
        <v>5270.7470000000003</v>
      </c>
      <c r="J93" s="22">
        <f t="shared" ref="J93:K112" si="8">H93-F93</f>
        <v>35.042999999997846</v>
      </c>
      <c r="K93" s="23">
        <f t="shared" si="8"/>
        <v>6.0320000000001528</v>
      </c>
      <c r="L93" s="24">
        <f>J93*G119</f>
        <v>256.86518999998424</v>
      </c>
      <c r="M93" s="25">
        <f>K93*G120</f>
        <v>44.214560000001121</v>
      </c>
      <c r="N93" s="26">
        <f t="shared" si="7"/>
        <v>301.07974999998538</v>
      </c>
    </row>
    <row r="94" spans="1:14" ht="15.75" x14ac:dyDescent="0.25">
      <c r="A94" s="17">
        <v>84</v>
      </c>
      <c r="B94" s="29"/>
      <c r="C94" s="31"/>
      <c r="D94" s="97" t="s">
        <v>200</v>
      </c>
      <c r="E94" s="91" t="s">
        <v>101</v>
      </c>
      <c r="F94" s="46">
        <v>2476.1219999999998</v>
      </c>
      <c r="G94" s="78">
        <v>1093.2840000000001</v>
      </c>
      <c r="H94" s="46">
        <v>2639.9319999999998</v>
      </c>
      <c r="I94" s="47">
        <v>1188.0319999999999</v>
      </c>
      <c r="J94" s="22">
        <f t="shared" si="8"/>
        <v>163.80999999999995</v>
      </c>
      <c r="K94" s="23">
        <f t="shared" si="8"/>
        <v>94.74799999999982</v>
      </c>
      <c r="L94" s="24">
        <f>J94*G119</f>
        <v>1200.7272999999996</v>
      </c>
      <c r="M94" s="25">
        <f>K94*G120</f>
        <v>694.50283999999874</v>
      </c>
      <c r="N94" s="26">
        <f t="shared" si="7"/>
        <v>1895.2301399999983</v>
      </c>
    </row>
    <row r="95" spans="1:14" ht="15.75" x14ac:dyDescent="0.25">
      <c r="A95" s="17">
        <v>85</v>
      </c>
      <c r="B95" s="29"/>
      <c r="C95" s="31"/>
      <c r="D95" s="97" t="s">
        <v>201</v>
      </c>
      <c r="E95" s="91" t="s">
        <v>102</v>
      </c>
      <c r="F95" s="46">
        <v>16660.423999999999</v>
      </c>
      <c r="G95" s="78">
        <v>7746.1139999999996</v>
      </c>
      <c r="H95" s="46">
        <v>17320.922999999999</v>
      </c>
      <c r="I95" s="47">
        <v>8025.0349999999999</v>
      </c>
      <c r="J95" s="22">
        <f t="shared" si="8"/>
        <v>660.4989999999998</v>
      </c>
      <c r="K95" s="23">
        <f t="shared" si="8"/>
        <v>278.92100000000028</v>
      </c>
      <c r="L95" s="24">
        <f>J95*G119</f>
        <v>4841.4576699999989</v>
      </c>
      <c r="M95" s="25">
        <f>K95*G120</f>
        <v>2044.490930000002</v>
      </c>
      <c r="N95" s="26">
        <f t="shared" si="7"/>
        <v>6885.9486000000006</v>
      </c>
    </row>
    <row r="96" spans="1:14" ht="15.75" x14ac:dyDescent="0.25">
      <c r="A96" s="17">
        <v>86</v>
      </c>
      <c r="B96" s="29"/>
      <c r="C96" s="31"/>
      <c r="D96" s="97" t="s">
        <v>202</v>
      </c>
      <c r="E96" s="91" t="s">
        <v>103</v>
      </c>
      <c r="F96" s="46">
        <v>9303.7800000000007</v>
      </c>
      <c r="G96" s="78">
        <v>4123.8249999999998</v>
      </c>
      <c r="H96" s="46">
        <v>9445.9519999999993</v>
      </c>
      <c r="I96" s="47">
        <v>4199.6670000000004</v>
      </c>
      <c r="J96" s="22">
        <f t="shared" si="8"/>
        <v>142.17199999999866</v>
      </c>
      <c r="K96" s="23">
        <f t="shared" si="8"/>
        <v>75.842000000000553</v>
      </c>
      <c r="L96" s="24">
        <f>J96*G119</f>
        <v>1042.1207599999902</v>
      </c>
      <c r="M96" s="25">
        <f>K96*G120</f>
        <v>555.92186000000402</v>
      </c>
      <c r="N96" s="26">
        <f t="shared" si="7"/>
        <v>1598.0426199999943</v>
      </c>
    </row>
    <row r="97" spans="1:14" ht="15.75" x14ac:dyDescent="0.25">
      <c r="A97" s="17">
        <v>87</v>
      </c>
      <c r="B97" s="29"/>
      <c r="C97" s="31"/>
      <c r="D97" s="97" t="s">
        <v>203</v>
      </c>
      <c r="E97" s="91" t="s">
        <v>104</v>
      </c>
      <c r="F97" s="46">
        <v>92.557000000000002</v>
      </c>
      <c r="G97" s="78">
        <v>30.077999999999999</v>
      </c>
      <c r="H97" s="46">
        <v>92.557000000000002</v>
      </c>
      <c r="I97" s="47">
        <v>30.077999999999999</v>
      </c>
      <c r="J97" s="22">
        <f t="shared" si="8"/>
        <v>0</v>
      </c>
      <c r="K97" s="23">
        <f t="shared" si="8"/>
        <v>0</v>
      </c>
      <c r="L97" s="24">
        <f>J97*G119</f>
        <v>0</v>
      </c>
      <c r="M97" s="25">
        <f>K97*G120</f>
        <v>0</v>
      </c>
      <c r="N97" s="26">
        <f t="shared" si="7"/>
        <v>0</v>
      </c>
    </row>
    <row r="98" spans="1:14" ht="15.75" x14ac:dyDescent="0.25">
      <c r="A98" s="17">
        <v>88</v>
      </c>
      <c r="B98" s="29"/>
      <c r="C98" s="31"/>
      <c r="D98" s="97" t="s">
        <v>204</v>
      </c>
      <c r="E98" s="91" t="s">
        <v>105</v>
      </c>
      <c r="F98" s="46">
        <v>4032.5320000000002</v>
      </c>
      <c r="G98" s="78">
        <v>1674.297</v>
      </c>
      <c r="H98" s="46">
        <v>4032.5320000000002</v>
      </c>
      <c r="I98" s="47">
        <v>1674.297</v>
      </c>
      <c r="J98" s="22">
        <f t="shared" si="8"/>
        <v>0</v>
      </c>
      <c r="K98" s="23">
        <f t="shared" si="8"/>
        <v>0</v>
      </c>
      <c r="L98" s="24">
        <f>J98*G119</f>
        <v>0</v>
      </c>
      <c r="M98" s="25">
        <f>K98*G120</f>
        <v>0</v>
      </c>
      <c r="N98" s="26">
        <f t="shared" si="7"/>
        <v>0</v>
      </c>
    </row>
    <row r="99" spans="1:14" ht="15.75" x14ac:dyDescent="0.25">
      <c r="A99" s="17">
        <v>89</v>
      </c>
      <c r="B99" s="29"/>
      <c r="C99" s="31"/>
      <c r="D99" s="97" t="s">
        <v>205</v>
      </c>
      <c r="E99" s="91" t="s">
        <v>106</v>
      </c>
      <c r="F99" s="46">
        <v>4545.5720000000001</v>
      </c>
      <c r="G99" s="78">
        <v>1118.7049999999999</v>
      </c>
      <c r="H99" s="46">
        <v>4591.7030000000004</v>
      </c>
      <c r="I99" s="47">
        <v>1138.421</v>
      </c>
      <c r="J99" s="22">
        <f t="shared" si="8"/>
        <v>46.131000000000313</v>
      </c>
      <c r="K99" s="23">
        <f t="shared" si="8"/>
        <v>19.716000000000122</v>
      </c>
      <c r="L99" s="24">
        <f>J99*G119</f>
        <v>338.1402300000023</v>
      </c>
      <c r="M99" s="25">
        <f>K99*G120</f>
        <v>144.51828000000089</v>
      </c>
      <c r="N99" s="26">
        <f t="shared" si="7"/>
        <v>482.65851000000316</v>
      </c>
    </row>
    <row r="100" spans="1:14" ht="15.75" x14ac:dyDescent="0.25">
      <c r="A100" s="17">
        <v>90</v>
      </c>
      <c r="B100" s="29"/>
      <c r="C100" s="31"/>
      <c r="D100" s="97" t="s">
        <v>206</v>
      </c>
      <c r="E100" s="91" t="s">
        <v>107</v>
      </c>
      <c r="F100" s="46">
        <v>8118.7259999999997</v>
      </c>
      <c r="G100" s="78">
        <v>3733.9079999999999</v>
      </c>
      <c r="H100" s="46">
        <v>8183.4290000000001</v>
      </c>
      <c r="I100" s="47">
        <v>3785.9459999999999</v>
      </c>
      <c r="J100" s="22">
        <f t="shared" si="8"/>
        <v>64.703000000000429</v>
      </c>
      <c r="K100" s="23">
        <f t="shared" si="8"/>
        <v>52.038000000000011</v>
      </c>
      <c r="L100" s="24">
        <f>J100*G119</f>
        <v>474.27299000000318</v>
      </c>
      <c r="M100" s="25">
        <f>K100*G120</f>
        <v>381.4385400000001</v>
      </c>
      <c r="N100" s="26">
        <f t="shared" si="7"/>
        <v>855.71153000000322</v>
      </c>
    </row>
    <row r="101" spans="1:14" ht="15.75" x14ac:dyDescent="0.25">
      <c r="A101" s="17">
        <v>91</v>
      </c>
      <c r="B101" s="29"/>
      <c r="C101" s="31"/>
      <c r="D101" s="97" t="s">
        <v>207</v>
      </c>
      <c r="E101" s="91" t="s">
        <v>108</v>
      </c>
      <c r="F101" s="46">
        <v>2023.5709999999999</v>
      </c>
      <c r="G101" s="78">
        <v>590.11</v>
      </c>
      <c r="H101" s="46">
        <v>2085.7809999999999</v>
      </c>
      <c r="I101" s="47">
        <v>610.14</v>
      </c>
      <c r="J101" s="22">
        <f t="shared" si="8"/>
        <v>62.210000000000036</v>
      </c>
      <c r="K101" s="23">
        <f t="shared" si="8"/>
        <v>20.029999999999973</v>
      </c>
      <c r="L101" s="24">
        <f>J101*G119</f>
        <v>455.99930000000029</v>
      </c>
      <c r="M101" s="25">
        <f>K101*G120</f>
        <v>146.81989999999979</v>
      </c>
      <c r="N101" s="26">
        <f t="shared" si="7"/>
        <v>602.81920000000014</v>
      </c>
    </row>
    <row r="102" spans="1:14" ht="15.75" x14ac:dyDescent="0.25">
      <c r="A102" s="17">
        <v>92</v>
      </c>
      <c r="B102" s="29"/>
      <c r="C102" s="31"/>
      <c r="D102" s="97" t="s">
        <v>208</v>
      </c>
      <c r="E102" s="91" t="s">
        <v>109</v>
      </c>
      <c r="F102" s="46">
        <v>3422.5309999999999</v>
      </c>
      <c r="G102" s="78">
        <v>1008.352</v>
      </c>
      <c r="H102" s="46">
        <v>3473.7829999999999</v>
      </c>
      <c r="I102" s="47">
        <v>1034.0340000000001</v>
      </c>
      <c r="J102" s="22">
        <f t="shared" si="8"/>
        <v>51.251999999999953</v>
      </c>
      <c r="K102" s="23">
        <f t="shared" si="8"/>
        <v>25.68200000000013</v>
      </c>
      <c r="L102" s="24">
        <f>J102*G119</f>
        <v>375.67715999999967</v>
      </c>
      <c r="M102" s="25">
        <f>K102*G120</f>
        <v>188.24906000000095</v>
      </c>
      <c r="N102" s="26">
        <f t="shared" si="7"/>
        <v>563.92622000000063</v>
      </c>
    </row>
    <row r="103" spans="1:14" ht="15.75" x14ac:dyDescent="0.25">
      <c r="A103" s="17">
        <v>93</v>
      </c>
      <c r="B103" s="29"/>
      <c r="C103" s="31"/>
      <c r="D103" s="97" t="s">
        <v>209</v>
      </c>
      <c r="E103" s="91" t="s">
        <v>110</v>
      </c>
      <c r="F103" s="46">
        <v>4102.1940000000004</v>
      </c>
      <c r="G103" s="78">
        <v>989.71799999999996</v>
      </c>
      <c r="H103" s="46">
        <v>4111.0950000000003</v>
      </c>
      <c r="I103" s="47">
        <v>991.63699999999994</v>
      </c>
      <c r="J103" s="22">
        <f t="shared" si="8"/>
        <v>8.9009999999998399</v>
      </c>
      <c r="K103" s="23">
        <f t="shared" si="8"/>
        <v>1.9189999999999827</v>
      </c>
      <c r="L103" s="24">
        <f>J103*G119</f>
        <v>65.244329999998826</v>
      </c>
      <c r="M103" s="25">
        <f>K103*G120</f>
        <v>14.066269999999873</v>
      </c>
      <c r="N103" s="26">
        <f t="shared" si="7"/>
        <v>79.310599999998701</v>
      </c>
    </row>
    <row r="104" spans="1:14" ht="15.75" x14ac:dyDescent="0.25">
      <c r="A104" s="17">
        <v>94</v>
      </c>
      <c r="B104" s="29"/>
      <c r="C104" s="31"/>
      <c r="D104" s="97"/>
      <c r="E104" s="91" t="s">
        <v>231</v>
      </c>
      <c r="F104" s="46">
        <v>13525.2</v>
      </c>
      <c r="G104" s="78">
        <v>0</v>
      </c>
      <c r="H104" s="46">
        <v>13614.9</v>
      </c>
      <c r="I104" s="47">
        <v>0</v>
      </c>
      <c r="J104" s="22">
        <f>H104-F104</f>
        <v>89.699999999998909</v>
      </c>
      <c r="K104" s="23">
        <f t="shared" si="8"/>
        <v>0</v>
      </c>
      <c r="L104" s="24">
        <f>J104*G119</f>
        <v>657.50099999999202</v>
      </c>
      <c r="M104" s="25">
        <f>K104*G120</f>
        <v>0</v>
      </c>
      <c r="N104" s="26">
        <f>L104+M104</f>
        <v>657.50099999999202</v>
      </c>
    </row>
    <row r="105" spans="1:14" ht="15.75" x14ac:dyDescent="0.25">
      <c r="A105" s="17">
        <v>95</v>
      </c>
      <c r="B105" s="29"/>
      <c r="C105" s="31"/>
      <c r="D105" s="97" t="s">
        <v>210</v>
      </c>
      <c r="E105" s="91" t="s">
        <v>111</v>
      </c>
      <c r="F105" s="46">
        <v>16324.300999999999</v>
      </c>
      <c r="G105" s="78">
        <v>8625</v>
      </c>
      <c r="H105" s="46">
        <v>16640.100999999999</v>
      </c>
      <c r="I105" s="47">
        <v>8743.6759999999995</v>
      </c>
      <c r="J105" s="22">
        <f t="shared" si="8"/>
        <v>315.79999999999927</v>
      </c>
      <c r="K105" s="23">
        <f t="shared" si="8"/>
        <v>118.67599999999948</v>
      </c>
      <c r="L105" s="24">
        <f>J105*G119</f>
        <v>2314.8139999999948</v>
      </c>
      <c r="M105" s="25">
        <f>K105*G120</f>
        <v>869.89507999999614</v>
      </c>
      <c r="N105" s="26">
        <f t="shared" si="7"/>
        <v>3184.709079999991</v>
      </c>
    </row>
    <row r="106" spans="1:14" ht="15.75" x14ac:dyDescent="0.25">
      <c r="A106" s="17">
        <v>96</v>
      </c>
      <c r="B106" s="29"/>
      <c r="C106" s="31"/>
      <c r="D106" s="97" t="s">
        <v>211</v>
      </c>
      <c r="E106" s="91" t="s">
        <v>112</v>
      </c>
      <c r="F106" s="46">
        <v>32.154000000000003</v>
      </c>
      <c r="G106" s="78">
        <v>14.443</v>
      </c>
      <c r="H106" s="46">
        <v>32.154000000000003</v>
      </c>
      <c r="I106" s="47">
        <v>14.443</v>
      </c>
      <c r="J106" s="22">
        <f t="shared" si="8"/>
        <v>0</v>
      </c>
      <c r="K106" s="23">
        <f t="shared" si="8"/>
        <v>0</v>
      </c>
      <c r="L106" s="24">
        <f>J106*G119</f>
        <v>0</v>
      </c>
      <c r="M106" s="25">
        <f>K106*G120</f>
        <v>0</v>
      </c>
      <c r="N106" s="26">
        <f t="shared" si="7"/>
        <v>0</v>
      </c>
    </row>
    <row r="107" spans="1:14" ht="15.75" x14ac:dyDescent="0.25">
      <c r="A107" s="17">
        <v>97</v>
      </c>
      <c r="B107" s="29"/>
      <c r="C107" s="31"/>
      <c r="D107" s="97" t="s">
        <v>212</v>
      </c>
      <c r="E107" s="91" t="s">
        <v>113</v>
      </c>
      <c r="F107" s="46">
        <v>3609.7269999999999</v>
      </c>
      <c r="G107" s="78">
        <v>1820.6279999999999</v>
      </c>
      <c r="H107" s="46">
        <v>3627.027</v>
      </c>
      <c r="I107" s="47">
        <v>1824.123</v>
      </c>
      <c r="J107" s="22">
        <f t="shared" si="8"/>
        <v>17.300000000000182</v>
      </c>
      <c r="K107" s="23">
        <f t="shared" si="8"/>
        <v>3.4950000000001182</v>
      </c>
      <c r="L107" s="24">
        <f>J107*G119</f>
        <v>126.80900000000133</v>
      </c>
      <c r="M107" s="25">
        <f>K107*G120</f>
        <v>25.618350000000866</v>
      </c>
      <c r="N107" s="26">
        <f t="shared" si="7"/>
        <v>152.42735000000221</v>
      </c>
    </row>
    <row r="108" spans="1:14" ht="15.75" x14ac:dyDescent="0.25">
      <c r="A108" s="17">
        <v>98</v>
      </c>
      <c r="B108" s="29"/>
      <c r="C108" s="31"/>
      <c r="D108" s="97" t="s">
        <v>213</v>
      </c>
      <c r="E108" s="91" t="s">
        <v>114</v>
      </c>
      <c r="F108" s="46">
        <v>7761.7709999999997</v>
      </c>
      <c r="G108" s="78">
        <v>3283.3209999999999</v>
      </c>
      <c r="H108" s="46">
        <v>7876.0150000000003</v>
      </c>
      <c r="I108" s="47">
        <v>3371.6</v>
      </c>
      <c r="J108" s="22">
        <f t="shared" si="8"/>
        <v>114.2440000000006</v>
      </c>
      <c r="K108" s="23">
        <f t="shared" si="8"/>
        <v>88.278999999999996</v>
      </c>
      <c r="L108" s="24">
        <f>J108*G119</f>
        <v>837.40852000000439</v>
      </c>
      <c r="M108" s="25">
        <f>K108*G120</f>
        <v>647.08506999999997</v>
      </c>
      <c r="N108" s="26">
        <f t="shared" si="7"/>
        <v>1484.4935900000044</v>
      </c>
    </row>
    <row r="109" spans="1:14" ht="15.75" x14ac:dyDescent="0.25">
      <c r="A109" s="17">
        <v>99</v>
      </c>
      <c r="B109" s="29"/>
      <c r="C109" s="31"/>
      <c r="D109" s="97" t="s">
        <v>214</v>
      </c>
      <c r="E109" s="91" t="s">
        <v>115</v>
      </c>
      <c r="F109" s="46">
        <v>4606.1869999999999</v>
      </c>
      <c r="G109" s="78">
        <v>1986.9390000000001</v>
      </c>
      <c r="H109" s="46">
        <v>4720.1319999999996</v>
      </c>
      <c r="I109" s="47">
        <v>2040.04</v>
      </c>
      <c r="J109" s="22">
        <f t="shared" si="8"/>
        <v>113.94499999999971</v>
      </c>
      <c r="K109" s="23">
        <f t="shared" si="8"/>
        <v>53.100999999999885</v>
      </c>
      <c r="L109" s="24">
        <f>J109*G119</f>
        <v>835.21684999999786</v>
      </c>
      <c r="M109" s="25">
        <f>K109*G120</f>
        <v>389.23032999999919</v>
      </c>
      <c r="N109" s="26">
        <f t="shared" si="7"/>
        <v>1224.4471799999969</v>
      </c>
    </row>
    <row r="110" spans="1:14" ht="15.75" x14ac:dyDescent="0.25">
      <c r="A110" s="17">
        <v>100</v>
      </c>
      <c r="B110" s="29"/>
      <c r="C110" s="31"/>
      <c r="D110" s="97" t="s">
        <v>215</v>
      </c>
      <c r="E110" s="91" t="s">
        <v>116</v>
      </c>
      <c r="F110" s="46">
        <v>12693.545</v>
      </c>
      <c r="G110" s="78">
        <v>5634.3389999999999</v>
      </c>
      <c r="H110" s="46">
        <v>12693.545</v>
      </c>
      <c r="I110" s="47">
        <v>5634.3389999999999</v>
      </c>
      <c r="J110" s="22">
        <f t="shared" si="8"/>
        <v>0</v>
      </c>
      <c r="K110" s="23">
        <f t="shared" si="8"/>
        <v>0</v>
      </c>
      <c r="L110" s="24">
        <f>J110*G119</f>
        <v>0</v>
      </c>
      <c r="M110" s="25">
        <f>K110*G120</f>
        <v>0</v>
      </c>
      <c r="N110" s="26">
        <f t="shared" si="7"/>
        <v>0</v>
      </c>
    </row>
    <row r="111" spans="1:14" ht="15.75" x14ac:dyDescent="0.25">
      <c r="A111" s="102">
        <v>101</v>
      </c>
      <c r="B111" s="29"/>
      <c r="C111" s="31"/>
      <c r="D111" s="97" t="s">
        <v>218</v>
      </c>
      <c r="E111" s="91" t="s">
        <v>128</v>
      </c>
      <c r="F111" s="46">
        <v>19995.024000000001</v>
      </c>
      <c r="G111" s="78">
        <v>29427.341</v>
      </c>
      <c r="H111" s="46">
        <v>20161.830999999998</v>
      </c>
      <c r="I111" s="47">
        <v>29823.296999999999</v>
      </c>
      <c r="J111" s="22">
        <f t="shared" si="8"/>
        <v>166.80699999999706</v>
      </c>
      <c r="K111" s="23">
        <f t="shared" si="8"/>
        <v>395.95599999999831</v>
      </c>
      <c r="L111" s="24">
        <f>J111*G119</f>
        <v>1222.6953099999785</v>
      </c>
      <c r="M111" s="25">
        <f>K111*G120</f>
        <v>2902.3574799999878</v>
      </c>
      <c r="N111" s="26">
        <f t="shared" si="7"/>
        <v>4125.0527899999661</v>
      </c>
    </row>
    <row r="112" spans="1:14" ht="16.5" thickBot="1" x14ac:dyDescent="0.3">
      <c r="A112" s="103">
        <v>102</v>
      </c>
      <c r="B112" s="52"/>
      <c r="C112" s="67"/>
      <c r="D112" s="99">
        <v>342234</v>
      </c>
      <c r="E112" s="92" t="s">
        <v>230</v>
      </c>
      <c r="F112" s="74">
        <v>70986.763000000006</v>
      </c>
      <c r="G112" s="107">
        <v>23747.124</v>
      </c>
      <c r="H112" s="74">
        <v>71207.952999999994</v>
      </c>
      <c r="I112" s="106">
        <v>23822.307000000001</v>
      </c>
      <c r="J112" s="89">
        <f t="shared" si="8"/>
        <v>221.18999999998778</v>
      </c>
      <c r="K112" s="88">
        <f t="shared" si="8"/>
        <v>75.183000000000902</v>
      </c>
      <c r="L112" s="56">
        <f>J112*G119</f>
        <v>1621.3226999999104</v>
      </c>
      <c r="M112" s="57">
        <f>K112*G120</f>
        <v>551.09139000000664</v>
      </c>
      <c r="N112" s="58">
        <f>L112+M112</f>
        <v>2172.414089999917</v>
      </c>
    </row>
    <row r="113" spans="1:14" ht="16.5" thickBot="1" x14ac:dyDescent="0.3">
      <c r="A113" s="59"/>
      <c r="B113" s="60" t="s">
        <v>117</v>
      </c>
      <c r="C113" s="68"/>
      <c r="D113" s="100"/>
      <c r="E113" s="94"/>
      <c r="F113" s="108"/>
      <c r="G113" s="109"/>
      <c r="H113" s="108"/>
      <c r="I113" s="109"/>
      <c r="J113" s="62">
        <f>SUM(J11:J112)</f>
        <v>13333.686999999974</v>
      </c>
      <c r="K113" s="63">
        <f>SUM(K11:K112)</f>
        <v>5880.8079999999927</v>
      </c>
      <c r="L113" s="64">
        <f>SUM(L11:L112)</f>
        <v>97735.92570999985</v>
      </c>
      <c r="M113" s="65">
        <f>SUM(M11:M112)</f>
        <v>43106.322639999991</v>
      </c>
      <c r="N113" s="69">
        <f>L113+M113</f>
        <v>140842.24834999983</v>
      </c>
    </row>
    <row r="114" spans="1:14" ht="16.5" thickBot="1" x14ac:dyDescent="0.3">
      <c r="A114" s="51"/>
      <c r="B114" s="52"/>
      <c r="C114" s="53"/>
      <c r="D114" s="98"/>
      <c r="E114" s="95"/>
      <c r="F114" s="79"/>
      <c r="G114" s="90"/>
      <c r="H114" s="79"/>
      <c r="I114" s="90"/>
      <c r="J114" s="54"/>
      <c r="K114" s="55"/>
      <c r="L114" s="56"/>
      <c r="M114" s="57"/>
      <c r="N114" s="58"/>
    </row>
    <row r="115" spans="1:14" ht="16.5" thickBot="1" x14ac:dyDescent="0.3">
      <c r="A115" s="59"/>
      <c r="B115" s="60" t="s">
        <v>118</v>
      </c>
      <c r="C115" s="61"/>
      <c r="D115" s="101">
        <v>25972</v>
      </c>
      <c r="E115" s="93"/>
      <c r="F115" s="80">
        <v>1430874.004</v>
      </c>
      <c r="G115" s="105">
        <v>561072.04399999999</v>
      </c>
      <c r="H115" s="80">
        <v>1445207.716</v>
      </c>
      <c r="I115" s="81">
        <v>567776.69200000004</v>
      </c>
      <c r="J115" s="62">
        <f>H115-F115</f>
        <v>14333.712000000058</v>
      </c>
      <c r="K115" s="63">
        <f>I115-G115</f>
        <v>6704.6480000000447</v>
      </c>
      <c r="L115" s="64">
        <f>J115*G119</f>
        <v>105066.10896000042</v>
      </c>
      <c r="M115" s="65">
        <f>K115*G120</f>
        <v>49145.069840000331</v>
      </c>
      <c r="N115" s="66">
        <f>L115+M115</f>
        <v>154211.17880000075</v>
      </c>
    </row>
    <row r="117" spans="1:14" x14ac:dyDescent="0.25">
      <c r="B117" s="73" t="s">
        <v>119</v>
      </c>
      <c r="C117" s="73">
        <v>40</v>
      </c>
    </row>
    <row r="118" spans="1:14" ht="15.75" thickBot="1" x14ac:dyDescent="0.3"/>
    <row r="119" spans="1:14" ht="16.5" thickBot="1" x14ac:dyDescent="0.3">
      <c r="B119" s="112" t="s">
        <v>120</v>
      </c>
      <c r="C119" s="112"/>
      <c r="D119" s="112"/>
      <c r="E119" s="112"/>
      <c r="F119" s="113"/>
      <c r="G119" s="32">
        <v>7.33</v>
      </c>
      <c r="J119" s="114" t="s">
        <v>121</v>
      </c>
      <c r="K119" s="115"/>
      <c r="L119" s="116" t="s">
        <v>121</v>
      </c>
      <c r="M119" s="115"/>
      <c r="N119" s="33" t="s">
        <v>122</v>
      </c>
    </row>
    <row r="120" spans="1:14" ht="16.5" thickBot="1" x14ac:dyDescent="0.3">
      <c r="B120" s="112" t="s">
        <v>123</v>
      </c>
      <c r="C120" s="112"/>
      <c r="D120" s="112"/>
      <c r="E120" s="112"/>
      <c r="F120" s="113"/>
      <c r="G120" s="34">
        <v>7.33</v>
      </c>
      <c r="J120" s="35" t="s">
        <v>17</v>
      </c>
      <c r="K120" s="36" t="s">
        <v>18</v>
      </c>
      <c r="L120" s="37" t="s">
        <v>19</v>
      </c>
      <c r="M120" s="36" t="s">
        <v>20</v>
      </c>
      <c r="N120" s="38" t="s">
        <v>124</v>
      </c>
    </row>
    <row r="121" spans="1:14" ht="16.5" thickBot="1" x14ac:dyDescent="0.3">
      <c r="G121" s="39"/>
      <c r="J121" s="40">
        <f>J115-J113</f>
        <v>1000.0250000000833</v>
      </c>
      <c r="K121" s="41">
        <f>K115-K113</f>
        <v>823.84000000005199</v>
      </c>
      <c r="L121" s="42">
        <f>L115-L113</f>
        <v>7330.1832500005694</v>
      </c>
      <c r="M121" s="42">
        <f>M115-M113</f>
        <v>6038.7472000003399</v>
      </c>
      <c r="N121" s="42">
        <f>L121+M121</f>
        <v>13368.930450000909</v>
      </c>
    </row>
  </sheetData>
  <mergeCells count="10">
    <mergeCell ref="B119:F119"/>
    <mergeCell ref="J119:K119"/>
    <mergeCell ref="L119:M119"/>
    <mergeCell ref="B120:F120"/>
    <mergeCell ref="B2:G2"/>
    <mergeCell ref="H2:J2"/>
    <mergeCell ref="F4:G4"/>
    <mergeCell ref="B6:F6"/>
    <mergeCell ref="E9:E10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Осипов</dc:creator>
  <cp:lastModifiedBy>User1</cp:lastModifiedBy>
  <dcterms:created xsi:type="dcterms:W3CDTF">2016-07-23T11:48:10Z</dcterms:created>
  <dcterms:modified xsi:type="dcterms:W3CDTF">2025-05-25T09:58:33Z</dcterms:modified>
</cp:coreProperties>
</file>